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activeX/activeX1.xml" ContentType="application/vnd.ms-office.activeX+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activeX/activeX1.bin" ContentType="application/vnd.ms-office.activeX"/>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Default Extension="emf" ContentType="image/x-emf"/>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activeX/activeX2.xml" ContentType="application/vnd.ms-office.activeX+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pivotCache/pivotCacheDefinition1.xml" ContentType="application/vnd.openxmlformats-officedocument.spreadsheetml.pivotCacheDefinition+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pivotCache/pivotCacheRecords1.xml" ContentType="application/vnd.openxmlformats-officedocument.spreadsheetml.pivotCacheRecords+xml"/>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showPivotChartFilter="1" defaultThemeVersion="124226"/>
  <bookViews>
    <workbookView showSheetTabs="0" xWindow="0" yWindow="120" windowWidth="19155" windowHeight="11805" firstSheet="3" activeTab="3"/>
  </bookViews>
  <sheets>
    <sheet name="Summary" sheetId="2" state="hidden" r:id="rId1"/>
    <sheet name="Index" sheetId="1" r:id="rId2"/>
    <sheet name="Search" sheetId="3" r:id="rId3"/>
    <sheet name="Home" sheetId="15" r:id="rId4"/>
    <sheet name="Lists" sheetId="6" r:id="rId5"/>
    <sheet name="Listed by Dept" sheetId="11" r:id="rId6"/>
    <sheet name="Sheet2" sheetId="8" state="hidden" r:id="rId7"/>
    <sheet name="BIS" sheetId="13" r:id="rId8"/>
    <sheet name="Sheet1" sheetId="14" state="hidden" r:id="rId9"/>
    <sheet name="CabinetOff" sheetId="23" r:id="rId10"/>
    <sheet name="DCLG" sheetId="24" r:id="rId11"/>
    <sheet name="DCMS" sheetId="25" r:id="rId12"/>
    <sheet name="DoE" sheetId="26" r:id="rId13"/>
    <sheet name="DECC" sheetId="27" r:id="rId14"/>
    <sheet name="DEFRA" sheetId="28" r:id="rId15"/>
    <sheet name="DoT" sheetId="29" r:id="rId16"/>
    <sheet name="DWP" sheetId="30" r:id="rId17"/>
    <sheet name="DoH" sheetId="31" r:id="rId18"/>
    <sheet name="FSA" sheetId="32" r:id="rId19"/>
    <sheet name="Forestry" sheetId="33" r:id="rId20"/>
    <sheet name="HSE" sheetId="34" r:id="rId21"/>
    <sheet name="HMRC" sheetId="35" r:id="rId22"/>
    <sheet name="HO" sheetId="36" r:id="rId23"/>
    <sheet name="NI" sheetId="37" r:id="rId24"/>
    <sheet name="MoD" sheetId="38" r:id="rId25"/>
    <sheet name="MoJ" sheetId="39" r:id="rId26"/>
    <sheet name="NAO" sheetId="40" r:id="rId27"/>
    <sheet name="NSI" sheetId="41" r:id="rId28"/>
    <sheet name="ONS" sheetId="12" r:id="rId29"/>
    <sheet name="WG" sheetId="43" r:id="rId30"/>
    <sheet name="StatVol" sheetId="16" r:id="rId31"/>
    <sheet name="Business" sheetId="45" r:id="rId32"/>
    <sheet name="Statutory" sheetId="19" r:id="rId33"/>
    <sheet name="Voluntary" sheetId="20" r:id="rId34"/>
    <sheet name="Mandatory" sheetId="21" r:id="rId35"/>
    <sheet name="Sheet10" sheetId="22" r:id="rId36"/>
  </sheets>
  <externalReferences>
    <externalReference r:id="rId37"/>
    <externalReference r:id="rId38"/>
    <externalReference r:id="rId39"/>
    <externalReference r:id="rId40"/>
    <externalReference r:id="rId41"/>
  </externalReferences>
  <definedNames>
    <definedName name="_xlnm._FilterDatabase" localSheetId="7" hidden="1">BIS!$A$6:$AH$6</definedName>
    <definedName name="_xlnm._FilterDatabase" localSheetId="31" hidden="1">Business!$A$6:$V$6</definedName>
    <definedName name="_xlnm._FilterDatabase" localSheetId="9" hidden="1">CabinetOff!$A$6:$V$6</definedName>
    <definedName name="_xlnm._FilterDatabase" localSheetId="10" hidden="1">DCLG!$A$6:$V$6</definedName>
    <definedName name="_xlnm._FilterDatabase" localSheetId="11" hidden="1">DCMS!$A$6:$V$6</definedName>
    <definedName name="_xlnm._FilterDatabase" localSheetId="13" hidden="1">DECC!$A$6:$V$6</definedName>
    <definedName name="_xlnm._FilterDatabase" localSheetId="14" hidden="1">DEFRA!$A$6:$V$6</definedName>
    <definedName name="_xlnm._FilterDatabase" localSheetId="12" hidden="1">DoE!$A$6:$V$6</definedName>
    <definedName name="_xlnm._FilterDatabase" localSheetId="17" hidden="1">DoH!$A$6:$V$6</definedName>
    <definedName name="_xlnm._FilterDatabase" localSheetId="15" hidden="1">DoT!$A$6:$V$6</definedName>
    <definedName name="_xlnm._FilterDatabase" localSheetId="16" hidden="1">DWP!$A$6:$V$6</definedName>
    <definedName name="_xlnm._FilterDatabase" localSheetId="19" hidden="1">Forestry!$A$6:$V$6</definedName>
    <definedName name="_xlnm._FilterDatabase" localSheetId="18" hidden="1">FSA!$A$6:$V$6</definedName>
    <definedName name="_xlnm._FilterDatabase" localSheetId="21" hidden="1">HMRC!$A$6:$V$6</definedName>
    <definedName name="_xlnm._FilterDatabase" localSheetId="22" hidden="1">HO!$A$6:$V$6</definedName>
    <definedName name="_xlnm._FilterDatabase" localSheetId="20" hidden="1">HSE!$A$6:$V$6</definedName>
    <definedName name="_xlnm._FilterDatabase" localSheetId="1" hidden="1">Index!$A$6:$V$653</definedName>
    <definedName name="_xlnm._FilterDatabase" localSheetId="4" hidden="1">Lists!$B$1:$G$519</definedName>
    <definedName name="_xlnm._FilterDatabase" localSheetId="34" hidden="1">Mandatory!$A$6:$V$6</definedName>
    <definedName name="_xlnm._FilterDatabase" localSheetId="24" hidden="1">MoD!$A$6:$V$6</definedName>
    <definedName name="_xlnm._FilterDatabase" localSheetId="25" hidden="1">MoJ!$A$6:$V$6</definedName>
    <definedName name="_xlnm._FilterDatabase" localSheetId="26" hidden="1">NAO!$A$6:$V$6</definedName>
    <definedName name="_xlnm._FilterDatabase" localSheetId="23" hidden="1">NI!$A$6:$V$110</definedName>
    <definedName name="_xlnm._FilterDatabase" localSheetId="27" hidden="1">NSI!$A$6:$V$6</definedName>
    <definedName name="_xlnm._FilterDatabase" localSheetId="28" hidden="1">ONS!#REF!</definedName>
    <definedName name="_xlnm._FilterDatabase" localSheetId="35" hidden="1">Sheet10!$A$1:$A$555</definedName>
    <definedName name="_xlnm._FilterDatabase" localSheetId="32" hidden="1">Statutory!$A$6:$V$6</definedName>
    <definedName name="_xlnm._FilterDatabase" localSheetId="33" hidden="1">Voluntary!$A$6:$V$6</definedName>
    <definedName name="_xlnm._FilterDatabase" localSheetId="29" hidden="1">WG!$A$6:$V$6</definedName>
    <definedName name="DeptList" localSheetId="3">[1]Lists!$G$2:$G$22</definedName>
    <definedName name="DeptList">Lists!$I$2:$I$22</definedName>
    <definedName name="Frequency">'[2]2012-13 return'!$BS$5:$BS$6</definedName>
    <definedName name="IndexList">[3]ValidationLists!$C$1:$C$65536</definedName>
    <definedName name="IndexList1" localSheetId="3">[1]Lists!$B:$B</definedName>
    <definedName name="IndexList1">Lists!$B:$B</definedName>
    <definedName name="jk">'[4]2012-13 return'!$BS$5:$BS$6</definedName>
  </definedNames>
  <calcPr calcId="125725"/>
  <pivotCaches>
    <pivotCache cacheId="0" r:id="rId42"/>
  </pivotCaches>
</workbook>
</file>

<file path=xl/calcChain.xml><?xml version="1.0" encoding="utf-8"?>
<calcChain xmlns="http://schemas.openxmlformats.org/spreadsheetml/2006/main">
  <c r="M12" i="1"/>
  <c r="M13"/>
  <c r="L316"/>
  <c r="M89" i="37"/>
  <c r="M58" i="1"/>
  <c r="M178"/>
  <c r="M52"/>
  <c r="M327"/>
  <c r="L327"/>
  <c r="M480"/>
  <c r="M50"/>
  <c r="M42"/>
  <c r="M40"/>
  <c r="L324"/>
  <c r="L323"/>
  <c r="M38"/>
  <c r="M33"/>
  <c r="M29"/>
  <c r="M164"/>
  <c r="M163"/>
  <c r="L163"/>
  <c r="V25"/>
  <c r="D14" i="3"/>
  <c r="L4" i="6" l="1"/>
  <c r="L5"/>
  <c r="L6"/>
  <c r="L7"/>
  <c r="L8"/>
  <c r="L9"/>
  <c r="L10"/>
  <c r="L11"/>
  <c r="L12"/>
  <c r="L13"/>
  <c r="L14"/>
  <c r="L15"/>
  <c r="L16"/>
  <c r="L17"/>
  <c r="L18"/>
  <c r="L19"/>
  <c r="L20"/>
  <c r="L21"/>
  <c r="L22"/>
  <c r="L3"/>
  <c r="L23" s="1"/>
  <c r="F2"/>
  <c r="K8" s="1"/>
  <c r="K4"/>
  <c r="K5"/>
  <c r="K6"/>
  <c r="K7"/>
  <c r="K9"/>
  <c r="K10"/>
  <c r="K11"/>
  <c r="K12"/>
  <c r="K13"/>
  <c r="K14"/>
  <c r="K15"/>
  <c r="K16"/>
  <c r="K17"/>
  <c r="K18"/>
  <c r="K19"/>
  <c r="K20"/>
  <c r="K21"/>
  <c r="K22"/>
  <c r="K3"/>
  <c r="E6" i="8" s="1"/>
  <c r="J4" i="6"/>
  <c r="J5"/>
  <c r="J6"/>
  <c r="J7"/>
  <c r="J8"/>
  <c r="J9"/>
  <c r="J10"/>
  <c r="J11"/>
  <c r="J12"/>
  <c r="J13"/>
  <c r="J14"/>
  <c r="J15"/>
  <c r="J16"/>
  <c r="J17"/>
  <c r="J18"/>
  <c r="J19"/>
  <c r="J20"/>
  <c r="J21"/>
  <c r="J22"/>
  <c r="J3"/>
  <c r="E4" i="8" s="1"/>
  <c r="D12" i="3"/>
  <c r="D10"/>
  <c r="D8"/>
  <c r="D6"/>
  <c r="D4"/>
  <c r="E8" i="8" l="1"/>
  <c r="K23" i="6"/>
  <c r="J23"/>
</calcChain>
</file>

<file path=xl/comments1.xml><?xml version="1.0" encoding="utf-8"?>
<comments xmlns="http://schemas.openxmlformats.org/spreadsheetml/2006/main">
  <authors>
    <author>Nicola McGarry</author>
  </authors>
  <commentList>
    <comment ref="S38" authorId="0">
      <text>
        <r>
          <rPr>
            <b/>
            <sz val="9"/>
            <color indexed="81"/>
            <rFont val="Tahoma"/>
            <family val="2"/>
          </rPr>
          <t>Nicola McGarry:</t>
        </r>
        <r>
          <rPr>
            <sz val="9"/>
            <color indexed="81"/>
            <rFont val="Tahoma"/>
            <family val="2"/>
          </rPr>
          <t xml:space="preserve">
A one off survey completed as part of a research agenda project</t>
        </r>
      </text>
    </comment>
  </commentList>
</comments>
</file>

<file path=xl/sharedStrings.xml><?xml version="1.0" encoding="utf-8"?>
<sst xmlns="http://schemas.openxmlformats.org/spreadsheetml/2006/main" count="36803" uniqueCount="1625">
  <si>
    <t>Survey name</t>
  </si>
  <si>
    <t>Theme</t>
  </si>
  <si>
    <t xml:space="preserve">Purpose </t>
  </si>
  <si>
    <t>Link to Survey homepage</t>
  </si>
  <si>
    <t>Other Coverage e.g. sector, business size</t>
  </si>
  <si>
    <t xml:space="preserve">Conducted as part of EU Directive/ Regulation? </t>
  </si>
  <si>
    <t xml:space="preserve">Frequency </t>
  </si>
  <si>
    <t xml:space="preserve">Date Survey Started </t>
  </si>
  <si>
    <t>UK</t>
  </si>
  <si>
    <t>GB</t>
  </si>
  <si>
    <t>England</t>
  </si>
  <si>
    <t>Wales</t>
  </si>
  <si>
    <t>International</t>
  </si>
  <si>
    <t>Paper</t>
  </si>
  <si>
    <t>Telephone</t>
  </si>
  <si>
    <t>Electronic</t>
  </si>
  <si>
    <t>Statutory</t>
  </si>
  <si>
    <t>Mandatory</t>
  </si>
  <si>
    <t>Voluntary</t>
  </si>
  <si>
    <t>Business</t>
  </si>
  <si>
    <t>Individuals</t>
  </si>
  <si>
    <t>Annual Customer Satisfaction Survey (National Measurement Office)</t>
  </si>
  <si>
    <t>BIS</t>
  </si>
  <si>
    <t>Government</t>
  </si>
  <si>
    <t>Regular</t>
  </si>
  <si>
    <t>Annual</t>
  </si>
  <si>
    <t>020 8943 7272</t>
  </si>
  <si>
    <t>Children, Education and Skills</t>
  </si>
  <si>
    <t>Business and Energy</t>
  </si>
  <si>
    <t>020 7215 5000</t>
  </si>
  <si>
    <t>Building Materials Inquiries</t>
  </si>
  <si>
    <t>Monthly</t>
  </si>
  <si>
    <t>Annual stakeholder confidence survey (Insolvency Service)</t>
  </si>
  <si>
    <t>0845 602 9848</t>
  </si>
  <si>
    <t>To gauge overall cutomer satisfaction with IPO services</t>
  </si>
  <si>
    <t>Labour Market</t>
  </si>
  <si>
    <t>International Trade in Services</t>
  </si>
  <si>
    <t>Quarterly</t>
  </si>
  <si>
    <t>International Trade Support Performance Monitoring</t>
  </si>
  <si>
    <t>Participants in UKTI programme</t>
  </si>
  <si>
    <t>Performance and Impact Monitoring Survey (PIMS) Inward Investment</t>
  </si>
  <si>
    <t>Section 70 returns (National Measurement Office)</t>
  </si>
  <si>
    <t>Gathering main economic indicators for the sector</t>
  </si>
  <si>
    <t>Consider factors affecting the performance and growth of SMEs in the UK</t>
  </si>
  <si>
    <t>Small and medium businesses only</t>
  </si>
  <si>
    <t>Every 4 years</t>
  </si>
  <si>
    <t>Every 5 years</t>
  </si>
  <si>
    <t>2011-12</t>
  </si>
  <si>
    <t>Business Link Helpline and GOV.UK evaluation</t>
  </si>
  <si>
    <t>Public Attitudes to Science 2014</t>
  </si>
  <si>
    <t>Find out what people think about science, scientists and UK science policy and why they think this</t>
  </si>
  <si>
    <t>75207 minutes</t>
  </si>
  <si>
    <t>Every 3 years</t>
  </si>
  <si>
    <t>Continuous</t>
  </si>
  <si>
    <t>All except large businesses (250+ employees)</t>
  </si>
  <si>
    <t>To understand the views of investors on quality of referrals from the GrowthAccelerator programme</t>
  </si>
  <si>
    <t>Annually</t>
  </si>
  <si>
    <t>15000 minutes</t>
  </si>
  <si>
    <t>Personal Insolvent survey</t>
  </si>
  <si>
    <t>Redundant Employee survey</t>
  </si>
  <si>
    <t>Economy</t>
  </si>
  <si>
    <t>CO</t>
  </si>
  <si>
    <t>Yes</t>
  </si>
  <si>
    <t>No</t>
  </si>
  <si>
    <t>2012-13</t>
  </si>
  <si>
    <t>Population</t>
  </si>
  <si>
    <t>Activity under the Homelessness provisions of the 1996 Housing Act (P1E)</t>
  </si>
  <si>
    <t>DCLG</t>
  </si>
  <si>
    <t>Collected at Local Housing Authority level (e.g. District Councils in 2-Tier Areas)</t>
  </si>
  <si>
    <t>1996-97</t>
  </si>
  <si>
    <t>homelessnessstats@communities.gsi.gov.uk</t>
  </si>
  <si>
    <t>Mineral Site Operators</t>
  </si>
  <si>
    <t>Planning - Infrastructure and Environment, Zone 1/J6, , Eland House</t>
  </si>
  <si>
    <t>Approved Inspectors Return (AIR)</t>
  </si>
  <si>
    <t>To compile National Statistics on House Building - used as a key economic and housing market indicator</t>
  </si>
  <si>
    <t>Capital Payments and Receipts Return (CPR 1,2,3,and 4)</t>
  </si>
  <si>
    <t>Collection of Income from Council Tax and Non-Domesrtic Rates (QRC1-4)</t>
  </si>
  <si>
    <t>qrc.statistics@communities.gsi.gov.uk</t>
  </si>
  <si>
    <t>Count of Traveller Caravans (previously Count of Gypsy and Traveller Caravans)</t>
  </si>
  <si>
    <t>housing.statistics@communities.gsi.gov.uk</t>
  </si>
  <si>
    <t>County Matter Planning Application &amp; Decisions (CPS1/2)</t>
  </si>
  <si>
    <t>To provide information of both the level and trend for 'County level ' planning activity, mainly relating to minerals and waste development, and to inform policy development</t>
  </si>
  <si>
    <t>planning.statistics@communities.gsi.gov.uk</t>
  </si>
  <si>
    <t>General Development Control Return (District) (PSF)</t>
  </si>
  <si>
    <t>Local Planning Authorities</t>
  </si>
  <si>
    <t>Green Belt Return (AGB1)</t>
  </si>
  <si>
    <t>To monitor the overall area of designated Green Belt land in England.</t>
  </si>
  <si>
    <t>House Building Return (P2)</t>
  </si>
  <si>
    <t>interform.support@communities.gsi.gov.uk</t>
  </si>
  <si>
    <t>Housing Flows Reconciliation Form (HFR)</t>
  </si>
  <si>
    <t>Local Authority Housing Statistics (rationalised return replacing HSSA, BPSA, P1B)</t>
  </si>
  <si>
    <t>Monthly Borrowing and Lending Inquiry (MB)</t>
  </si>
  <si>
    <t>Quarterly Revenue Outturn (QRO)</t>
  </si>
  <si>
    <t>qro@communities.gsi.gov.uk</t>
  </si>
  <si>
    <t>Rough Sleepers Return (RS1)</t>
  </si>
  <si>
    <t>Collected at Local Housing Authority level (e.g. District Councils in 2-Tier areas)</t>
  </si>
  <si>
    <t>roughsleepingstatistics@communities.gsi.gov.uk</t>
  </si>
  <si>
    <t>Monitoring Public Sector Finances / Compilation of ONS's National Accounts</t>
  </si>
  <si>
    <t>Annual Survey of Visits to Visitor Attractions</t>
  </si>
  <si>
    <t>DCMS</t>
  </si>
  <si>
    <t>Travel and Transport</t>
  </si>
  <si>
    <t>Measures numbers of visits across the country's visitor attractions as an indicator of tourism performance. Provides businesses with a performance benchmark, generates positive PR around tourism attractions</t>
  </si>
  <si>
    <t>Attractions, Businesses</t>
  </si>
  <si>
    <t>sharon.orrell@visitengland.org</t>
  </si>
  <si>
    <t>England Occupancy Survey</t>
  </si>
  <si>
    <t>Measures occupancy (bedroom and bedspace) of serviced accommodation establishments. Provides participating businesses with a performance benchmark</t>
  </si>
  <si>
    <t>Serviced accommodation</t>
  </si>
  <si>
    <t>Business Performance Monitor</t>
  </si>
  <si>
    <t xml:space="preserve">Assess state of the historic environment </t>
  </si>
  <si>
    <t>EH Conservation Areas at Risk</t>
  </si>
  <si>
    <t>2011/12</t>
  </si>
  <si>
    <t>2013/14</t>
  </si>
  <si>
    <t>Stakeholder Focus Survey</t>
  </si>
  <si>
    <t xml:space="preserve">Arts and culture sector </t>
  </si>
  <si>
    <t>Post business tracker (monthly)</t>
  </si>
  <si>
    <t xml:space="preserve">The survey tracks post usage among UK businesses, in terms of volumes sent, received, amount spent, postal products and services used and attitudes to the postal services.  The data feed into Ofcom's annual monitoring report on the postal service. </t>
  </si>
  <si>
    <t>Media Literacy - Children (1 wave a year)</t>
  </si>
  <si>
    <t xml:space="preserve">Ofcom has a duty under the Communications Act to promote media literacy. Within the duty Ofcom undertakes research to measure the level of media literacy amongst UK children and parents (aged between 3 and 15). The data is reported in Ofcom's annnual Children's Media Literacy report. </t>
  </si>
  <si>
    <t>Annual petroleum products prices inquiry</t>
  </si>
  <si>
    <t>DECC</t>
  </si>
  <si>
    <t>Results used in calculations for Value Balance tables in 'Digest of UK Energy statistics'</t>
  </si>
  <si>
    <t>Large businesses</t>
  </si>
  <si>
    <t>Coal Producers (ANNUAL)</t>
  </si>
  <si>
    <t>To monitor the coal sector to ensure it is working properly; policy being met; provide energy components of main economic series for ONS; promote competition &amp; efficient production; fulfil UK's obligations to provide regular statistics to EU (under the new Energy statistics Regulation) and IEA.</t>
  </si>
  <si>
    <t>Small,Medium and Large businesses</t>
  </si>
  <si>
    <t>Coal Producers (MTH)</t>
  </si>
  <si>
    <t>To monitor the coal sector to ensure it is working properly; policy being met; provide energy components of main economic series for ONS; promote competition &amp; efficient production; fulfil UK's obligations to provide regular Statistics to EU (under the new Energy Statistics Regulation) and IEA</t>
  </si>
  <si>
    <t>Coal Producers (QTR)</t>
  </si>
  <si>
    <t>Crude Oil imports</t>
  </si>
  <si>
    <t>To collect data on price and quantity of crude oil imported to meet requirement of the EU Directive.</t>
  </si>
  <si>
    <t>Domestic Fuels Inquiry</t>
  </si>
  <si>
    <t>To collect tariff data from domestic gas and electricity suppliers.</t>
  </si>
  <si>
    <t>Downstream Oil Reporting System</t>
  </si>
  <si>
    <t>Main data source for downstream oil information for government. Production and deliveries of petroleum products.</t>
  </si>
  <si>
    <t>Electricity Generators Inquiry.</t>
  </si>
  <si>
    <t>To monitor the electricity sector to ensure it is working properly, policy being met; provide energy components of main economic series for ONS; promote competition &amp; efficient production; fulfil UK's obligations to provide regular statistics to EU (under the new Energy statistics Regulation) and IEA</t>
  </si>
  <si>
    <t>Small to Large businesses</t>
  </si>
  <si>
    <t>Gas suppliers (ANNUAL)</t>
  </si>
  <si>
    <t>Monitor the gas sector to ensure it is working properly, policy being met; provide energy components of main economic series for ONS; promote competition &amp; efficient production; fulfil UK'obligations to provide regular statistics to EU (under the new Energy statistics Regulation) and IEA</t>
  </si>
  <si>
    <t>Gas suppliers (QTR)</t>
  </si>
  <si>
    <t>Generators Inquiry</t>
  </si>
  <si>
    <t>To collect data on the fuels purchased by electricity generators.</t>
  </si>
  <si>
    <t>Generators, distributors and suppliers of electricity (ANNUAL)</t>
  </si>
  <si>
    <t>Monitor the electricity sector to ensure it is working properly, policy being met; provide energy components of main economic series for ONS; promote competition &amp; efficient production; fulfil UK's obligations to provide regular statistics to EU (under the new Energy statistics Regulation) and IEA</t>
  </si>
  <si>
    <t>Generators, distributors and suppliers of electricity (MTH)</t>
  </si>
  <si>
    <t>Hypermarket Petroleum and DERV</t>
  </si>
  <si>
    <t>Liquefied Petroleum Gas Deliveries</t>
  </si>
  <si>
    <t>LPG deliveries</t>
  </si>
  <si>
    <t>New Price Transparency Survey: Domestic</t>
  </si>
  <si>
    <t>To collect average domestic energy prices by size of consumer to meet requirments of EU</t>
  </si>
  <si>
    <t>New Price Transparency Survey: Non-domestic (electricity &amp; gas)</t>
  </si>
  <si>
    <t>To collect average non-domestic energy prices by size of consumer to meet requirements of EU.</t>
  </si>
  <si>
    <t>Oil Stocking</t>
  </si>
  <si>
    <t>Obtain oil stocks data to calculate UK stocks, and import data for Compulsory Stocking Obligation (CSO); monitor CSO compliance.</t>
  </si>
  <si>
    <t>Prices paid by final consumers petroleum products</t>
  </si>
  <si>
    <t>Monthly petroleum product price data</t>
  </si>
  <si>
    <t>Producer Price Index</t>
  </si>
  <si>
    <t>To collect monthly price data for use by ONS to produce the PPI</t>
  </si>
  <si>
    <t>Quarterly Fuels Inquiry</t>
  </si>
  <si>
    <t>To collect data on fuel purchased by industry.</t>
  </si>
  <si>
    <t>To monitor the renewables sector to ensure that the aims and targets of energy policy are being met; to compile the energy components of the main economic series to the Office for National statistics; to promote competition and efficient electricity production by providing a reliable, timely and unbiased picture of the renewables industry (and hence the electricity industry) as a whole; and to fulfil the UK's obligations to provide regular renewables statistics to the EU (under the new Energy statistics Regulation) and IEA.</t>
  </si>
  <si>
    <t>Social programme reporting (Company Fuel Poverty Initiatives)</t>
  </si>
  <si>
    <t>To determine what initiatives energy companies employ to help the fuel poor.</t>
  </si>
  <si>
    <t>Weekly oil products prices</t>
  </si>
  <si>
    <t>To collect average prices of petroleum products to meet the requirements of the EU Directive</t>
  </si>
  <si>
    <t>Animal Compound Feedingstuffs: Sales Value and Volume17900085</t>
  </si>
  <si>
    <t>DEFRA</t>
  </si>
  <si>
    <t>Agriculture and Environment</t>
  </si>
  <si>
    <t>Sales of animal feed.</t>
  </si>
  <si>
    <t>Animal Feedingstuffs : Production, Stocks and Usage of Raw Materials 17900122</t>
  </si>
  <si>
    <t>Usage and stocks of raw materials, and the production and stocks of animal feed.</t>
  </si>
  <si>
    <t>Brewers, Distillers and Malsters17900126</t>
  </si>
  <si>
    <t>Usage, stocks and sales of cereals.</t>
  </si>
  <si>
    <t>Information on fertilisers used on major crops.</t>
  </si>
  <si>
    <t>Production of wheat, barley, oats,rye ands oil seed rape.</t>
  </si>
  <si>
    <t>Cereals Stocks Survey17900101</t>
  </si>
  <si>
    <t>Diseases of winter wheat, winter barley and winter oilseed rape.</t>
  </si>
  <si>
    <t>December Pig Survey</t>
  </si>
  <si>
    <t>Numbers and prices of eggs graded and packed.</t>
  </si>
  <si>
    <t>Extractive, manufacture and energy supply businesses contacted on Environmental Protection</t>
  </si>
  <si>
    <t>Farm Business Survey</t>
  </si>
  <si>
    <t>Financial and physical performance of farm businesses, inc: off-farm incomes.</t>
  </si>
  <si>
    <t>Farm Practices Survey 17900467</t>
  </si>
  <si>
    <t>Evidential data on agri-environment and sustainability indicators.</t>
  </si>
  <si>
    <t>June Agricultural &amp; Horticultural Survey 17900091</t>
  </si>
  <si>
    <t>A complete annual picture of agriculture and horticulture.</t>
  </si>
  <si>
    <t>Oatmeal Millers 17900125</t>
  </si>
  <si>
    <t>Oat stocks, receipts and production.</t>
  </si>
  <si>
    <t>Orchard Fruit</t>
  </si>
  <si>
    <t>2010-11</t>
  </si>
  <si>
    <t>Usage of pesticides in agriculture and horticulture.</t>
  </si>
  <si>
    <t>Ports, Co-operatives &amp; Merchants - Cereals &amp; Feedingstuffs Stocks Survey17900702</t>
  </si>
  <si>
    <t>Cereals and feedstores</t>
  </si>
  <si>
    <t>Birds slaughtered by numbers and live weight.</t>
  </si>
  <si>
    <t>Production and Marketing of Hatching Chicks &amp; Eggs 17900112</t>
  </si>
  <si>
    <t>Production of hatching chicks and eggs.</t>
  </si>
  <si>
    <t>Production of Poultry Feed by Units with Large Flocks 17900616</t>
  </si>
  <si>
    <t>Production of poultry feed by units with large flocks.</t>
  </si>
  <si>
    <t>Quarterly Survey of Egg Processors 17900618</t>
  </si>
  <si>
    <t>Numbers and sources of eggs processed, and amount of egg product produced.</t>
  </si>
  <si>
    <t>Return of Stock Slaughtered by Type of Animal 17900117</t>
  </si>
  <si>
    <t>Weekly</t>
  </si>
  <si>
    <t>Purchases and sales of milk.</t>
  </si>
  <si>
    <t>Utilisation of Milk by Dairies in England and Wales 17900009</t>
  </si>
  <si>
    <t>Utilisation of milk.</t>
  </si>
  <si>
    <t>Waste Data Flow Survey 17900619</t>
  </si>
  <si>
    <t>Waste generation and management statistics.</t>
  </si>
  <si>
    <t>Wheat Milled and Flour Production 17900124</t>
  </si>
  <si>
    <t>Wheat usage, stocks and flour production.</t>
  </si>
  <si>
    <t>Cereal breakfast foods 17900129</t>
  </si>
  <si>
    <t>Ad-Hoc</t>
  </si>
  <si>
    <t>16-19 Bursary Fund</t>
  </si>
  <si>
    <t>DfE</t>
  </si>
  <si>
    <t>Use made of 16-19 bursary fund</t>
  </si>
  <si>
    <t>Providers of bursaries</t>
  </si>
  <si>
    <t>paul.hirst@education.gsi.gov.uk</t>
  </si>
  <si>
    <t>Adoptions</t>
  </si>
  <si>
    <t>Information about adoptions in England</t>
  </si>
  <si>
    <t>Allegations against Teachers and Staff</t>
  </si>
  <si>
    <t>Assessing prevalence of allegations in educational settings</t>
  </si>
  <si>
    <t>Adoption Data Set (Ofsted)</t>
  </si>
  <si>
    <t>Health and social care</t>
  </si>
  <si>
    <t>Information on numbers and characteristics of children adopted, and outcomes of adoptions</t>
  </si>
  <si>
    <t xml:space="preserve">Every 3 years </t>
  </si>
  <si>
    <t>Adult and Community Learning Provision (Ofsted)</t>
  </si>
  <si>
    <t>Numbers and characteristics of learners and the programmes on offer</t>
  </si>
  <si>
    <t xml:space="preserve">Local Authorities </t>
  </si>
  <si>
    <t xml:space="preserve">Alternative Provision Census </t>
  </si>
  <si>
    <t>Funding of alternative provision</t>
  </si>
  <si>
    <t>Local Authorities</t>
  </si>
  <si>
    <t>Chief Finance Officer Sign-Off Statements</t>
  </si>
  <si>
    <t>Sign-off certificates forming an integral part of the Department’s financial assurance framework</t>
  </si>
  <si>
    <t>Child Death Review Panels</t>
  </si>
  <si>
    <t>Assessing national and local trends in child deaths</t>
  </si>
  <si>
    <t>Local Safeguarding Children's Boards</t>
  </si>
  <si>
    <t>Childcare and Early Years Providers Survey</t>
  </si>
  <si>
    <t>The level of provision, fees charged, the main cost burdens on providers, staff characteristics, and what training and qualifications staff have</t>
  </si>
  <si>
    <t>Childcare providers; childminders; early years providers</t>
  </si>
  <si>
    <t>Childcare Inspection data (Ofsted)</t>
  </si>
  <si>
    <t>Childcare places and staff numbers</t>
  </si>
  <si>
    <t xml:space="preserve">Childcare providers run by Local Authorities </t>
  </si>
  <si>
    <t xml:space="preserve">Children in Need </t>
  </si>
  <si>
    <t>Census of LAs about Children in Need</t>
  </si>
  <si>
    <t>Children with Statements of Special Educational Needs Return (SEN2)</t>
  </si>
  <si>
    <t>Resourcing of services for Children with special educational needs</t>
  </si>
  <si>
    <t>Children’s Services assessment (Commissioned Services) (Ofsted)</t>
  </si>
  <si>
    <t>Performance of authorities in commissioning out-of-council placements</t>
  </si>
  <si>
    <t xml:space="preserve">Consistent Financial Reporting </t>
  </si>
  <si>
    <t>Funding allocation</t>
  </si>
  <si>
    <t>Schools via Local Authorities</t>
  </si>
  <si>
    <t xml:space="preserve">Early Years Census (EYC) </t>
  </si>
  <si>
    <t>Funding of early years education</t>
  </si>
  <si>
    <t xml:space="preserve">Early Years Foundation Stage Profile </t>
  </si>
  <si>
    <t>Assessing achievement of children in early years education and success of funding initiatives</t>
  </si>
  <si>
    <t>Early Years settings via Local Authorities</t>
  </si>
  <si>
    <t>Foster care data set and self assessment (Ofsted)</t>
  </si>
  <si>
    <t>Information on fostering households, foster carers, and the children fostered</t>
  </si>
  <si>
    <t>Home to School Transport - local developments</t>
  </si>
  <si>
    <t>ITT Data Collection and Analysis (Teaching Agency)</t>
  </si>
  <si>
    <t>Information on the provision of teacher training</t>
  </si>
  <si>
    <t>Providers of Initial Teacher training</t>
  </si>
  <si>
    <t>Junior ISA's for Looked After Children</t>
  </si>
  <si>
    <t>Assessing quantity of data with this cohort.</t>
  </si>
  <si>
    <t>Key Stage Assessment data</t>
  </si>
  <si>
    <t>Information on National Curriculum assessments and qualifications taken by students (e.g. GCSEs or GCE A Levels)</t>
  </si>
  <si>
    <t>Schools</t>
  </si>
  <si>
    <t>Linked and Federated Provision (Ofsted)</t>
  </si>
  <si>
    <t>School organisation, children’s centres and 14-19 partnership arrangements in LAs</t>
  </si>
  <si>
    <t>3 times a year</t>
  </si>
  <si>
    <t>Looked After Children, SSDA 903 return  </t>
  </si>
  <si>
    <t>Collection of information about Looked After Children</t>
  </si>
  <si>
    <t>National Minimum Data Set Social Care</t>
  </si>
  <si>
    <t>NEET 16-18 Year Olds</t>
  </si>
  <si>
    <t>Destinations of young people leaving school</t>
  </si>
  <si>
    <t>Newly Qualified Teachers - Induction Returns (General Teaching Council)</t>
  </si>
  <si>
    <t>Information on teachers new to the profession</t>
  </si>
  <si>
    <t>Local Authorities and the Independent Schools Council</t>
  </si>
  <si>
    <t xml:space="preserve">Parental Preferences Met for Secondary School Applications </t>
  </si>
  <si>
    <t>To assess, and answer questions on, the workings of the schools admissions process</t>
  </si>
  <si>
    <t xml:space="preserve">Parental Responsibility Measures - Attendance  </t>
  </si>
  <si>
    <t>Monitoring of Parenting Orders and associated penalty notices</t>
  </si>
  <si>
    <t>Phonics</t>
  </si>
  <si>
    <t>Screening check in Year One at Primary Schools</t>
  </si>
  <si>
    <t>All primary schools</t>
  </si>
  <si>
    <t>Private Fostering (PF1)</t>
  </si>
  <si>
    <t>Information on the children in private fostering arrangements</t>
  </si>
  <si>
    <t>LocalAuthorities</t>
  </si>
  <si>
    <t>Safeguarding &amp; Looked After Children data (Ofsted)</t>
  </si>
  <si>
    <t>Data on children in the child protection system and children looked after</t>
  </si>
  <si>
    <t>School Adjudicator (Admissions)</t>
  </si>
  <si>
    <t>A report to the independent regulator of the schools admissions process</t>
  </si>
  <si>
    <t xml:space="preserve">School Census </t>
  </si>
  <si>
    <t>Funding of schools plus assorted underpinning information for matching, equality measures</t>
  </si>
  <si>
    <t>Schools and Local Authorities</t>
  </si>
  <si>
    <t>Termly</t>
  </si>
  <si>
    <t>School Level Annual School Census - Registered Independent Schools &amp; General Hospital Schools</t>
  </si>
  <si>
    <t>School Census equivalent for independent schools</t>
  </si>
  <si>
    <t>Independent schools and general hospital schools</t>
  </si>
  <si>
    <r>
      <t xml:space="preserve">School Workforce Census </t>
    </r>
    <r>
      <rPr>
        <strike/>
        <sz val="9"/>
        <color theme="1"/>
        <rFont val="Arial"/>
        <family val="2"/>
      </rPr>
      <t xml:space="preserve"> </t>
    </r>
  </si>
  <si>
    <t xml:space="preserve">Census on the School Workforce </t>
  </si>
  <si>
    <t>Schools Admissions Appeals Survey</t>
  </si>
  <si>
    <t xml:space="preserve">Progress on and results of appeals against decisions to send children to particular schools </t>
  </si>
  <si>
    <t>Schools capital outturn (Partnerships for Schools)</t>
  </si>
  <si>
    <t>Spend of school capital grant  funds</t>
  </si>
  <si>
    <t>School Closures due to Industrial Strike Action</t>
  </si>
  <si>
    <t xml:space="preserve">Schools Exclusion Appeals Survey </t>
  </si>
  <si>
    <t>Progress on and results of appeals against children's exclusion from schools</t>
  </si>
  <si>
    <t>Section 251 Budgetary Statements</t>
  </si>
  <si>
    <t>Allocation of funding</t>
  </si>
  <si>
    <t xml:space="preserve">Secure Children's Homes (SA1) </t>
  </si>
  <si>
    <t>Information about secure homes and the children therein</t>
  </si>
  <si>
    <t>Secure Children's Homes</t>
  </si>
  <si>
    <t>Special Educational Needs Statement completion</t>
  </si>
  <si>
    <t>Number of statements of special education needs issued, and number issued within 26 weeks</t>
  </si>
  <si>
    <t>Surplus Places (School Capacity)</t>
  </si>
  <si>
    <t>Monitoring of local school capacity</t>
  </si>
  <si>
    <t>Employers of teachers (Local Authorities, Independent schools, Academies, Higher Education and Further Education institutions)</t>
  </si>
  <si>
    <t xml:space="preserve">Teachers Pensions Contributions </t>
  </si>
  <si>
    <t>Audits the contributions provided to the Teachers’ Pension Scheme</t>
  </si>
  <si>
    <t xml:space="preserve">Teachers Workload Diary </t>
  </si>
  <si>
    <t>Annual Public Service Vehicle survey of bus operators</t>
  </si>
  <si>
    <t>DfT</t>
  </si>
  <si>
    <t>Sole source of information on local bus patronage in a largely privatised industry.</t>
  </si>
  <si>
    <t>bus.statistics@dft.gsi.gov.uk</t>
  </si>
  <si>
    <t>Blue Badge Disabled Persons Parking Scheme, England</t>
  </si>
  <si>
    <t>Sole source of data on Blue Badges issued to disabled drivers.</t>
  </si>
  <si>
    <t>parking.data@dft.gsi.gov.uk</t>
  </si>
  <si>
    <t>Bus Punctuality</t>
  </si>
  <si>
    <t>Currently only source of information on bus and light rail punctuality, used to monitor DfT Business Plan indicator on punctuality</t>
  </si>
  <si>
    <t>Concessionary Travel Survey</t>
  </si>
  <si>
    <t>Continuing Survey of Road Goods Transport (GB and NI)</t>
  </si>
  <si>
    <t>To provide information on the amount and type of work carried out by UK-registered Heavy Goods Vehicles working in the UK (and additionally for the NI Survey, NI vehicles working abroad (i.e. Republic of Ireland and mainland Europe) )</t>
  </si>
  <si>
    <t>Businesses involved in road freight, either as their core operation (e.g. Stobarts) or as part of their business (e.g. Tescos)</t>
  </si>
  <si>
    <t>roadfreight.stats@dft.gsi.gov.uk</t>
  </si>
  <si>
    <t>Customer/ Stakeholder Satisfaction</t>
  </si>
  <si>
    <t>Monitor trends in domestic seas passenger activity and inform policy.</t>
  </si>
  <si>
    <t>Industry</t>
  </si>
  <si>
    <t>maritime.stats@dft.gsi.gov.uk</t>
  </si>
  <si>
    <t>Domestic Waterborne Freight</t>
  </si>
  <si>
    <t>To inform policy on inland waterways and provide statistics to the EC.</t>
  </si>
  <si>
    <t>partially</t>
  </si>
  <si>
    <t>International Road Haulage Survey</t>
  </si>
  <si>
    <t>To provide information on amount and type of work done internationally by GB haulers.</t>
  </si>
  <si>
    <t>International Sea Passenger Survey</t>
  </si>
  <si>
    <t>For ONS Balance of Payments and International Passenger Survey and to inform policy and to meet EU requirements. Based on the Maritime statistics Directive system, but a separate output.</t>
  </si>
  <si>
    <t>Light rail survey</t>
  </si>
  <si>
    <t>Sole source of information on light rail patronage in a largely privatised industry.</t>
  </si>
  <si>
    <t>Local Bus Fares Index, GB</t>
  </si>
  <si>
    <t>National Road Condition and Carriageway Work Done survey</t>
  </si>
  <si>
    <t>To monitor road maintenance work being carried out across English local authority managed roads and the surface condition if these roads.</t>
  </si>
  <si>
    <t>ROADMAINTENANCE.STATS@dft.gsi.gov.uk</t>
  </si>
  <si>
    <t>National Road Skidding resistance survey</t>
  </si>
  <si>
    <t>To monitor the skidding resistance of local authority managed roads in England</t>
  </si>
  <si>
    <t>Quarterly bus panel survey</t>
  </si>
  <si>
    <t>Quarterly estimates of passenger journeys and early estimates of annual passenger journey figures</t>
  </si>
  <si>
    <t>Large operators only</t>
  </si>
  <si>
    <t>Return of Port Traffic/ Maritime statistics Directive from 2000</t>
  </si>
  <si>
    <t>Roll-On / Roll-Off Goods Vehicles</t>
  </si>
  <si>
    <t>Only source of information on the number of foreign-owned goods vehicles, by country of registration, visiting the UK.</t>
  </si>
  <si>
    <t>Taxis and Private Hire Vehicle stock, licensed drivers, England &amp; Wales</t>
  </si>
  <si>
    <t>To monitor taxi/PHV stock and licensed drivers, taxi quantity control, accessibility, input to policy.</t>
  </si>
  <si>
    <t>National Travel Survey</t>
  </si>
  <si>
    <t>To monitor long term trends in personal travel. Feeds into economic forecasting models.</t>
  </si>
  <si>
    <t>national.travelsurvey@dft.gsi.gov.uk</t>
  </si>
  <si>
    <t>DH</t>
  </si>
  <si>
    <t>c.buttery@hscic.gov.uk</t>
  </si>
  <si>
    <t>peter.broughton@hscic.gov.uk</t>
  </si>
  <si>
    <t>To collect information about the number of people who currently subject to a deprivation of Liberty. To monitor policy and equality of the uses of the legislation</t>
  </si>
  <si>
    <t>pritpal.rayat@hscic.gov.uk</t>
  </si>
  <si>
    <t xml:space="preserve">Registered Blind and Partially Sighted People - SSDA902 </t>
  </si>
  <si>
    <t xml:space="preserve">Collects information on the registers for blind and partially sighted people. To inform policy decisions concerning those who are registered as Blind and partially sighted. </t>
  </si>
  <si>
    <t>Health and Social Care</t>
  </si>
  <si>
    <t>Katherine.Thompson@phe.gov.uk</t>
  </si>
  <si>
    <t>National Child Measurement Programme</t>
  </si>
  <si>
    <t>To annually record the height and weight measurements of children in Reception and Year 6 in state schools in England enabling detailed analysis of the prevalence and trends in child overweight and obesity levels.</t>
  </si>
  <si>
    <t>NCMP@hscic.gov.uk</t>
  </si>
  <si>
    <t>Oral health surveys, part of the Dental Public Health Intelligence Programme</t>
  </si>
  <si>
    <t>nick.kendall@phe.gov.uk</t>
  </si>
  <si>
    <t>DWP</t>
  </si>
  <si>
    <t>Forest Nurseries</t>
  </si>
  <si>
    <t>FC</t>
  </si>
  <si>
    <t>To monitor the level of use of improved nursery stock in Scotland, as an indicator for the Scottish Forestry Strategy. The survey seeks data from all forest nurseries in UK on sales of Sitka spruce and Scots pine.</t>
  </si>
  <si>
    <t>Forest nurseries</t>
  </si>
  <si>
    <t>National Forest Inventory (woodland owners)</t>
  </si>
  <si>
    <t>Woodland owners</t>
  </si>
  <si>
    <t>Pellet Survey</t>
  </si>
  <si>
    <t>Collects information on the quantity of pellets produced in the UK. Used for NS publications and international reporting.</t>
  </si>
  <si>
    <t>Pellet and briquette mills</t>
  </si>
  <si>
    <t>Private Sector Softwood Removals</t>
  </si>
  <si>
    <t>Collects information on quantity of softwood (conifers) harvested; also certification and sales as woodfuel. Used to compile forest sector statistics, for NS publications.</t>
  </si>
  <si>
    <t>Timber harvesting companies</t>
  </si>
  <si>
    <t>Round Fencing</t>
  </si>
  <si>
    <t>Round fencing manufacturers</t>
  </si>
  <si>
    <t>Sawmill</t>
  </si>
  <si>
    <t>Collects information on the volumes of roundwood used and sawnwood produced; also on certification, other products and employment. For larger mills, includes more detailed breakdowns. Used to compile forest sector statistics, for NS publications and international reporting.</t>
  </si>
  <si>
    <t>Sawmills</t>
  </si>
  <si>
    <t xml:space="preserve">Wood packaging study </t>
  </si>
  <si>
    <t>Woodfuel industrial users - Scotland</t>
  </si>
  <si>
    <t>Collects information on the quantity of woodfuel consumed in Scotland. Published as official statistics, and also used as a Scottish Forestry Strategy indicator.</t>
  </si>
  <si>
    <t>Industrial users of woodfuel</t>
  </si>
  <si>
    <t>Public Opinion of Forestry Survey: Northern Ireland</t>
  </si>
  <si>
    <t>To monitor public attitudes to forestry and forestry-related issues</t>
  </si>
  <si>
    <t>FSA</t>
  </si>
  <si>
    <t>Ancillary Cost Survey</t>
  </si>
  <si>
    <t>HMRC</t>
  </si>
  <si>
    <t>The ACS is run by HM Revenue &amp; Customs to collect data on businesses’ transportation, insurance and freight costs when trading with other EU Member States. This data forms a key part of the compilation of the Overseas Trade statistics which details the UK’s trade in goods by commodity and partner country.</t>
  </si>
  <si>
    <t>All businesses (size and sector)</t>
  </si>
  <si>
    <t>&lt;A HREF=\"mailto:andrew.hartridge@hmrc.gsi.gov.uk\"&gt;andrew.hartridge@hmrc.gsi.gov.uk&lt;/A&gt;</t>
  </si>
  <si>
    <t>Compliance Perceptions Survey (CPS) of SME</t>
  </si>
  <si>
    <t xml:space="preserve">The Compliance Perceptions Survey aims to measure perceptions of tax compliance among individuals and Small and Medium Enterprises (SME) over time. It provides data on our customers’ perceptions of the prevalence and acceptability of evasion, fairness of treatment, and the likelihood and consequences of being caught evading taxes. It also aims to explore our customers’ motivations to comply. By monitoring these perceptions over time, the effect of changes in HMRC policy and the wider environment can be measured.  </t>
  </si>
  <si>
    <t>Only small and medium businesses, from a range of industries. Coverage of businesses with a turnover greater than £15,000 and less than the SME threshold. The sample excludes tax agents.</t>
  </si>
  <si>
    <t>Evasion Publicity Evaluation</t>
  </si>
  <si>
    <t>To evaluate the impact of HMRC's Evasion Publicity campaign</t>
  </si>
  <si>
    <t>Small and Medium Enterprises, excluding financial agents</t>
  </si>
  <si>
    <t>HMRC Corporate Stakeholder survey - Business</t>
  </si>
  <si>
    <t>To measure HMRC's corporate stakeholder perception of our reputation and how well we are doing in managing relationships and communications with our stakeholders</t>
  </si>
  <si>
    <t xml:space="preserve">HMRC Customer Survey </t>
  </si>
  <si>
    <t>To collect data on customer's perceptions of their customer experience of dealing with HMRC</t>
  </si>
  <si>
    <t>Intrastat Dispatches (EU exports) &amp; Arrivals (EU Imports)</t>
  </si>
  <si>
    <t xml:space="preserve">To collect trade statistics which forms an essential part of the UK balance of payments account and are regarded as an important economic indicator. </t>
  </si>
  <si>
    <t>Survey of businesses whose value of EU Dispatches (EU exports) exceed £250,000 per annum and businesses whose Arrivals (EU imports) exceed £600,000 per annum.</t>
  </si>
  <si>
    <t>Survey with large businesses about customer experience formerly large business panel survey</t>
  </si>
  <si>
    <t xml:space="preserve">The survey is conducted as part of HMRC's overall aim to increase the customer experience and to improve the UK business environment. </t>
  </si>
  <si>
    <t xml:space="preserve">Census survey - All Large Business Service customers (770 largest businesses that pay tax in the UK) and census of all Local Compliance Large &amp; Complex businesses with a Customer Relationship Manager and a sample of Local Compliance Large &amp; Complex businesses with a  Customer Coordinator. </t>
  </si>
  <si>
    <t>Represented NDR Customer Tracking Survey - business</t>
  </si>
  <si>
    <t>To monitor the experience that represented taxpayers have with the VOA when making an appeal against their Rateable Value.</t>
  </si>
  <si>
    <t>Small and Medium Enterprises</t>
  </si>
  <si>
    <t>Unrepresented NDR Customer Tracking Survey - Business</t>
  </si>
  <si>
    <t>To monitor the experience that unrepresented taxpayers have with the VOA when making an appeal against their Rateable Value.</t>
  </si>
  <si>
    <t>the survey covers Personal Tax customers, Benefits and credits customer, small and medium businesses and agents</t>
  </si>
  <si>
    <t>Compliance Perceptions Survey (CPS) of Individuals including Evasion Publicity</t>
  </si>
  <si>
    <t>The CPS aims to measure perceptions of tax compliance among individuals and Small and Medium Enterprises (SME) over time. It provides data on our customers' perceprions of the prevalence and accepability of evasion, fairness of treatment, and the likelihood and consequences of being caught evading taxes. It also aims to explore our customers' motivations to comply. By monitoring these perceptions over time, the effect of changes in HMRC policy and the wider environment can be measured.</t>
  </si>
  <si>
    <t xml:space="preserve">Unrepresented CT Customer Tracking Survey </t>
  </si>
  <si>
    <t xml:space="preserve">To monitor the experience that unrepresented taxpayers have with the VOA when making an appeal against their Council Tax band </t>
  </si>
  <si>
    <t>Represented CT Customer Tracking Survey - Individual</t>
  </si>
  <si>
    <t>Government Communication Service/RepTrak: UK Government Pulse survey</t>
  </si>
  <si>
    <t>To measure and benchmark the reputation of HMRC's reputation against that of other Governnment Departments and Arm Length Bodies</t>
  </si>
  <si>
    <t>General Public (drawn from sample of 10,000)</t>
  </si>
  <si>
    <t>Property Services Customer Satisfaction</t>
  </si>
  <si>
    <t>Survey of Local Authorities</t>
  </si>
  <si>
    <t>SVT Client Satisfaction</t>
  </si>
  <si>
    <t>To measure overall satisfaction and satisfaction with a number of specific service elements</t>
  </si>
  <si>
    <t>Public Sector</t>
  </si>
  <si>
    <t>Commercial Victimisation Survey</t>
  </si>
  <si>
    <t>HO</t>
  </si>
  <si>
    <t>Crime and Justice</t>
  </si>
  <si>
    <t>To examine the extent of crimes against businesses in England and Wales</t>
  </si>
  <si>
    <t>HSE</t>
  </si>
  <si>
    <t>MoJ</t>
  </si>
  <si>
    <t>Customer satisfaction survey covering a number of questions relating to customer service and overall satisfaction from the OPG</t>
  </si>
  <si>
    <t>Lasting Power or Attorney Survey (run by Office of the Public Guardian)</t>
  </si>
  <si>
    <t>Crown Court Sentencing Survey (run by Sentencing Council for England &amp; Wales)</t>
  </si>
  <si>
    <t>Secure Training Centre Survey (HM Inspectorate of Prisons)</t>
  </si>
  <si>
    <t>Prisoner Survey (HM Inspectorate of Prisons)</t>
  </si>
  <si>
    <t>Immigration Removal Centre Survey (HM Inspectorate of Prisons)</t>
  </si>
  <si>
    <t>Children and Young People (Youth Offender Institution) survey (HM Inspectorate of Prisons)</t>
  </si>
  <si>
    <t>Complainants Feedback Survey (Prison and Probation Ombudsman)</t>
  </si>
  <si>
    <t xml:space="preserve">A feedback postal questionnaire sent to a sample of people who have complained to the Ombudsman. Sample is taken of a mixture of eligible (investigated) and ineligible (not investigated) complaints completed the previous month. Questions cover their personal experience of learning about and then complaining to the Ombudsman. </t>
  </si>
  <si>
    <t>learning.lessons@ppo.gsi.gov.uk</t>
  </si>
  <si>
    <t>NAO</t>
  </si>
  <si>
    <t>natalie.low@nao.gsi.gov.uk</t>
  </si>
  <si>
    <t>Independent Financial Advisors Satisfaction Survey</t>
  </si>
  <si>
    <t>NS&amp;I</t>
  </si>
  <si>
    <t>Assess the satisfaction level of IFA's with the service that has been provided to them by NS&amp;I</t>
  </si>
  <si>
    <t>Financial Advisers</t>
  </si>
  <si>
    <t>Andrea.hampson@nsandi.com</t>
  </si>
  <si>
    <t xml:space="preserve">Post call survey </t>
  </si>
  <si>
    <t>Monitor customer experience</t>
  </si>
  <si>
    <t>Customer satisfaction Survey</t>
  </si>
  <si>
    <t>Product purchaser surveys</t>
  </si>
  <si>
    <t>Monitor why customers purchasing, their experience and TCF issues</t>
  </si>
  <si>
    <t>Product repayer surveys</t>
  </si>
  <si>
    <t>Monitor why customers repaying from products, their experience and TCF issues</t>
  </si>
  <si>
    <t>Product renewer surveys</t>
  </si>
  <si>
    <t>Monitor why customers renew their products and their experience</t>
  </si>
  <si>
    <t>ONS</t>
  </si>
  <si>
    <t>Business Register Employment Survey (221)</t>
  </si>
  <si>
    <t>Ensures that the Inter Departmental Business Register holds accurate and up-to-date information when selecting samples for ONS business surveys that support national economic statistics. The register also provides information on the structure of the economy as input for national and local planning decisions.</t>
  </si>
  <si>
    <t>Standard sample universe</t>
  </si>
  <si>
    <t>Business Register Proving (241)</t>
  </si>
  <si>
    <t>BRPS ensures that the Inter-Departmental Business Register (IDBR) holds accurate and up-to-date information when selecting samples for ONS business surveys that support national economic statistics.  The register also provides information on the structure of the economy as input for national and local planning decisions</t>
  </si>
  <si>
    <t>Business Spending on Capital Goods (171)</t>
  </si>
  <si>
    <t>Is used for analysis of fixed capital assets in the UK's National Accounts and helps calculate Gross Domestic Product which is a key economic indicator used by government to monitor economic development. From the data provided, total expenditure on vehicles, computers and other capital items are estimated. This survey is currently suspended.</t>
  </si>
  <si>
    <t>The Annual Business Survey (ABS) covers approximately two thirds of the UK economy, Sections A - S of the UK Standard Industrial Classification of Economic Activities 2007 (Sic 2007)&lt;BR&gt;The ABS estimates cover UK businesses registered for Value Added Tax (VAT) and/or Pay As You Earn (PAYE). The ABS obtains the required details on these businesses from the IDBR which is then used as the ABS sampling frame. &lt;BR&gt;The industries covered are:&lt;BR&gt;Agriculture (support activities), hunting, forestry and fishing - Section A&lt;BR&gt;Production industries - Sections B-E&lt;BR&gt;Construction industry - Section F&lt;BR&gt;Distribution industries - Section G&lt;BR&gt;Service industries - Sections H, I, J, K (Groups 65.1 and 65.2 only), L, M, N, P (excludes public sector), Q (excludes public sector and Group 86.2), R and S&lt;BR&gt;The main areas excluded are Agriculture (Groups 01.1, 01.2, 01.3, 01.4 and 01.5), Financial intermediation (64, 65.3, 66), Public administration and defence (section O).</t>
  </si>
  <si>
    <t>Consumer Credit Grantors: Register Update (226)</t>
  </si>
  <si>
    <t xml:space="preserve">The Annual E-commerce Survey to UK Business aims to measure the usage of information and communication technologies by businesses, and the extent of activity via the internet in terms of sales and purchases. The survey also enables analysis of the impact of e-commerce on businesses. </t>
  </si>
  <si>
    <t>Reporting Units with 10 or more employment in the following SIC 2007 sectors: Utilities (35-39) Construction (41-43) Retail (47) Transport and Storage (49-53) Accommodation and Food (55-56) Other Services (68-74, 77-82, 95.1)</t>
  </si>
  <si>
    <t>Electoral Statistics (215)</t>
  </si>
  <si>
    <t xml:space="preserve">ONS collects information from registration officers in local authorities on the number of people registered to vote in parliamentary elections and in local elections each year.  </t>
  </si>
  <si>
    <t>Foreign Direct Investment Abroad (063)</t>
  </si>
  <si>
    <t xml:space="preserve">The Quarterly and Annual Inquiries into Foreign Direct Investment collect financial information on the relationship between UK companies and their foreign parent companies (inward investment) and between UK companies and their foreign affiliates (outward investment).  The information is primarily required for measuring the UK's balance of payments and international investment position. </t>
  </si>
  <si>
    <t>All industries</t>
  </si>
  <si>
    <t>Foreign Direct Investment into the UK (062)</t>
  </si>
  <si>
    <t>Import Price Index &amp; Imported Capital Goods Recruitment (189)</t>
  </si>
  <si>
    <t>Recruitment to the IPI &amp; ICG surveys</t>
  </si>
  <si>
    <t>Manufacturing Sector</t>
  </si>
  <si>
    <t>Next to run in 2016</t>
  </si>
  <si>
    <t>Insurance Companies: General Business Transactions Balance Sheet (106)</t>
  </si>
  <si>
    <t xml:space="preserve">Insurance Companies, Pension Funds &amp; Trusts Quarterly financial transactions surveys cover unit trusts, property unit trusts, investment trusts, insurance companies and pension funds.  Details provided include the acquisition and realisation of financial assets (investments) and other balance sheet information.  These are complemented by annual balance sheet surveys which provide estimates for the value of assets and liabilities at the end of the calendar year. </t>
  </si>
  <si>
    <t>FSA authorised insurance companies</t>
  </si>
  <si>
    <t>Insurance Companies: General Business Transactions Income &amp; Expenditure (108)</t>
  </si>
  <si>
    <t>Insurance Companies: Long-Term Business Transactions Balance Sheet (105)</t>
  </si>
  <si>
    <t xml:space="preserve">Required for the compilation of the UK balance of payments. The data collected by these surveys are standard components of the International Monetary Fund's balance of payments manual and it is a condition of membership that these items are collected. </t>
  </si>
  <si>
    <t xml:space="preserve">The ITIS survey currently selects for the whole of the economy, with a number of exceptions:-  Travel, Transport, Banking and other Financial Institutions, Higher Education, Charities, most activities within the legal profession. </t>
  </si>
  <si>
    <t>Insurance Companies: Long-Term Business Transactions Income &amp; Expenditure (107)</t>
  </si>
  <si>
    <t>International Trade in Services Inquiry (058)</t>
  </si>
  <si>
    <t>Investment Trusts Assets &amp; Liabilities (119)</t>
  </si>
  <si>
    <t>Occupational Pension Schemes (218)</t>
  </si>
  <si>
    <t>The survey is conducted from a sample of occupational pension schemes in the public and private sectors. The survey presents a range of statistics, including the extent to which employees in the UK are covered by occupational pension schemes, the nature of benefits provided and contributions paid. Data are produced on the membership of occupational pension schemes by type of member, sex and type of scheme.</t>
  </si>
  <si>
    <t>The survey covers all occupational pension schemes with 2 or more members that have a 'live' Status on the Pension Scheme Regulators Register. A 'live' Status means that a scheme is either open, closed, frozen or winding up, that is it has undischarged liabilities to pay pension benefits.</t>
  </si>
  <si>
    <t>Outward Foreign Affiliates Trade Statistics (225)</t>
  </si>
  <si>
    <t xml:space="preserve">Along with the FDI obtains financial information on the relationship between UK companies and their foreign parent companies (inward investment) and between UK companies and their foreign affiliates (outward investment).  </t>
  </si>
  <si>
    <t>Pension Funds Balance Sheet (113)</t>
  </si>
  <si>
    <t xml:space="preserve">Balance Sheet surveys cover unit trusts, property unit trusts, investment trusts, insurance companies and pension funds. Details collected include the acquisition and realisation of financial assets (investments) and other balance sheet information. These provide estimates for the value of assets and liabilities at the end of the calendar year. </t>
  </si>
  <si>
    <t>Private Non-Profit Research &amp; Development (210)</t>
  </si>
  <si>
    <t>Supply data for policy purposes on science and Technology, of which Research and Development is an important part. Within the UK the Department of Trade and Industry and the Office of Science and Technology make extensive use of R&amp;D statistics for developing science policy and for monitoring performance.</t>
  </si>
  <si>
    <t>PRODCOM (Products of the European Community) (014)</t>
  </si>
  <si>
    <t xml:space="preserve">PRODCOM is required under EC Regulation 3924/91.  Product statistics are required for reweighting the PPIs and as an input to the National Accounts as well as providing Government and business with important data for monitoring developments at the micro and macro economic level.  </t>
  </si>
  <si>
    <t>Producer Price Index Rotation (161)</t>
  </si>
  <si>
    <t>Rotation of the Producer Prices Index survey respondents.</t>
  </si>
  <si>
    <t>Property Unit Trusts Assets &amp; Liabilities (122)</t>
  </si>
  <si>
    <t>Research &amp; Development (002)</t>
  </si>
  <si>
    <t>These surveys (to business and LAs) gather data on Science and Technology. Data are required under the European Structural Business Statistics Regulation. Eurostat uses the regional data to help monitor the workings of the Structural Fund across EU countries.</t>
  </si>
  <si>
    <t>Business R&amp;D survey (BERD) covers all businesses who have been identified as being R&amp;D performers ie they carry out R&amp;D within their business, regardless of industry or business size.</t>
  </si>
  <si>
    <t>Survey into Hours &amp; Earnings (141)</t>
  </si>
  <si>
    <t xml:space="preserve">The Annual Survey of Hours and Earnings (ASHE) is a regular comprehensive source of information on the structure and distribution of earnings in the UK.  Major users are DTI, DfES and the Low Pay Commission who use the data to address issues such as low pay, tax, benefits and the effects of the national minimum wage. ASHE also provides a vital input into the personal sector of the national accounts, and is used as the basis for two major 4-yearly analyses produced for Eurostat under EU regulations. The survey is also used as the basis for calculating the Area Cost Adjustment which determines Local Authority budgets, as well as being used widely for setting employees' rates of pay (notably for Local Authority workers and those in the Health sector). </t>
  </si>
  <si>
    <t>All industries and sectors are included</t>
  </si>
  <si>
    <t>Unit Trusts Assets &amp; Liabilities (117)</t>
  </si>
  <si>
    <t>Financial Proving Survey (242)</t>
  </si>
  <si>
    <t>Business Survey (Construction) (228)</t>
  </si>
  <si>
    <t xml:space="preserve">The MBS(C), required by Eurostat under Statute, gathers information on monthly output activity for construction and allied trades.  The survey collects information on the value of work carried out by the construction industry.  Quarterly data on employment in the construction industry is also collected.  </t>
  </si>
  <si>
    <t xml:space="preserve">Other coverage e.g. industry, business size S/M only, service sector, etc. . Industry – Sections B-S SIC2007 (excluding division 51). Small and medium businesses are randomly selected, and all large business are selected. . </t>
  </si>
  <si>
    <t>Business Survey (Production &amp; Services) (009)</t>
  </si>
  <si>
    <t xml:space="preserve">MBS collects monthly turnover and quarterly employment data  The results are primary inputs to the Index of Production (IOP) and the Workforce Jobs series. A key economic indicator to monitor and forecast economic growth, and to inform vital policy decisions. </t>
  </si>
  <si>
    <t xml:space="preserve">Industry, business size S/M only, service sector, etc.  Industry – Sections B-S SIC2007 (excluding division 51). Small and medium businesses are randomly selected, and all large business are selected. . </t>
  </si>
  <si>
    <t>Business Survey (Retail Sales Index) including Monthly Commodity Inquiry (023)</t>
  </si>
  <si>
    <t>The survey into retail trades provides the source data for the Retail Sales Index, one of the main monthly economic indicators of the progress of the economy, estimating consumer spending on retail goods and the output of the retail sector, both of which feed into the compilation of the National Accounts.  The results are also used by the BoE and HMT to inform decision-making by government and in formulating financial policies.  The survey collects employment data on a quarterly basis to monitor trends in employment.</t>
  </si>
  <si>
    <t xml:space="preserve">By all five digit SIC's in division 47, and by business size. Other coverage e.g. industry, business size S/M only, service sector, etc. . Industry – Sections B-S SIC2007 (excluding division 51). Small and medium businesses are randomly selected, and all large business are selected. . </t>
  </si>
  <si>
    <t>Consumer Prices Index &amp; Retail Prices Index (503)</t>
  </si>
  <si>
    <t>Collects data which feeds into two important indices, the Consumer Prices Index and the Retail Prices Index. The Retail Prices Index is a widely recognised ONS output and is used for a variety of purposes, including indexation of pensions, wage bargaining and the updating of private contracts.</t>
  </si>
  <si>
    <t>Credit Grantors (127)</t>
  </si>
  <si>
    <t>The monthly inquiry to Credit Grantors collects information from non-bank finance houses and other specialist credit grantors on the amount of new credit advanced to consumers and the amount of loans outstanding.  This information is an important component of the Bank of England’s total personal sector borrowing series.  These are published in the Banks’ Monetary statistics release and in ONS’ Financial statistics (tables 3.2A and 3.2 B) and can be downloaded from the Time Series database available on the National statistics website.</t>
  </si>
  <si>
    <t>Businesses licensed by the Office of Fair Trading to grant credit</t>
  </si>
  <si>
    <t>Export Price Index (133)</t>
  </si>
  <si>
    <t>Export Price Indices (EPI) were established in 1995 to provide comparable information for exports.   EPIs are used in deriving the value at constant prices for exports of manufactured goods both within the Index of Production and in the current account of the Balance of Payments.</t>
  </si>
  <si>
    <t>Export Price Index Recruitment (188)</t>
  </si>
  <si>
    <t>Recruitment to the EPI survey.</t>
  </si>
  <si>
    <t>Import Price Index &amp; Imported Capital Goods (156)</t>
  </si>
  <si>
    <t xml:space="preserve">Import Price Indices (IPI) are long established and provide comparable information on imported commodities and semi-manufactured products.  IPIs are also used in deriving the value at constant prices for imports of manufactured goods within the current account of the Balance of Payments. </t>
  </si>
  <si>
    <t>Labour Disputes (544)</t>
  </si>
  <si>
    <t xml:space="preserve">Labour dispute statistics are regarded as an important indicator of industrial relations within the UK.  The data has been collected on a consistent basis since 1891.  </t>
  </si>
  <si>
    <t>Some small disputes not covered due to poor press coverage.</t>
  </si>
  <si>
    <t>Producer Price Index (132)</t>
  </si>
  <si>
    <t xml:space="preserve">Producer Price Indices (PPI) are long established and widely used measures of manufacturing sector inflation.  As well as being crucial for National Accounts deflation, they are also used as a basis for contracts by the private sector. </t>
  </si>
  <si>
    <t>Monthly: Vacancies (181-183)</t>
  </si>
  <si>
    <t xml:space="preserve">The Vacancy Rate Inquiry Is a regular survey of employers, which provides an accurate and comprehensive measure of the total number of vacancies across the economy, and fills a gap in the information available about the demand for labour.  </t>
  </si>
  <si>
    <t>Industry - Sections B-S of SIC2007 (Excluding division 78). Business size - businesses with 2-2499 emp are sampled quarterly. Businesses with 2500+ emp are selected every month.</t>
  </si>
  <si>
    <t>Wages &amp; Salaries Survey (134)</t>
  </si>
  <si>
    <t>Forms the basis for the Average Earnings Index, which is a major economic series used by Government and the Bank of England in monitoring the economy and preparing up-to-date National Accounts.  Data from the survey is used to estimate the wages and salaries component of the Labour Cost Index, required by Eurostat. The survey is also used by companies for comparing movements in their particular industry or industrial sector.  It is also used as a measure of the increase of labour costs in long-term contracts.</t>
  </si>
  <si>
    <t>All industries, all public / private Statuses. Only firms with registered employment of 20+</t>
  </si>
  <si>
    <t>Business Survey (Employment) (139)</t>
  </si>
  <si>
    <t>The quarterly employment survey gathers employment information from companies not selected by the main Monthly Business Survey to cover gaps which otherwise make the data unrepresentative.</t>
  </si>
  <si>
    <t>Capital Expenditure (019)</t>
  </si>
  <si>
    <t>The inquiry into Capital Expenditure is conducted to provide important information for the national accounts.  It provides a significant input into the compilation of Gross Fixed Capital Formation, which is a major component of the expenditure measure of gross domestic product.</t>
  </si>
  <si>
    <t>Financial Assets &amp; Liabilities (086)</t>
  </si>
  <si>
    <t xml:space="preserve">Provides estimates of private non-financial corporations’ holdings of various financial assets and liabilities.  These form part of the financial statistics of the company sector in the national accounts and are also used to estimate the liquidity of large private non-financial corporations.  </t>
  </si>
  <si>
    <t>Enterprise groups with employment over 2,500 excluding the financial sector</t>
  </si>
  <si>
    <t>Financial Services Survey: Assets &amp; Liabilities Account (166)</t>
  </si>
  <si>
    <t>The quarterly transactions and balance sheet survey to securities dealers and the quarterly balance sheet survey to businesses engaged in asset finance provide estimates for the financial transactions accounts, financial balance sheets and the balance of payments.  The latter also provides information about the type of capital assets acquired and the industry of the lessee (user). This is used in making estimates of gross fixed capital formation.</t>
  </si>
  <si>
    <t xml:space="preserve">Businesses with over 10 employees or over £1 million turnover in Standard Industrial Classifications 64910, 64921, 64929 and 64992 </t>
  </si>
  <si>
    <t>Foreign Direct Investment Abroad (065)</t>
  </si>
  <si>
    <t>Foreign Direct Investment into the UK (064)</t>
  </si>
  <si>
    <t>Insurance Companies: General Business Transactions in Financial Assets (102)</t>
  </si>
  <si>
    <t>Insurance Companies: General Business Transactions Income &amp; Expenditure (104)</t>
  </si>
  <si>
    <t>Insurance Companies: Long-Term Business Transactions in Financial Assets (101)</t>
  </si>
  <si>
    <t>Insurance Companies: Long-Term Business Transactions Income &amp; Expenditure (103)</t>
  </si>
  <si>
    <t>International Trade in Services Inquiry (057)</t>
  </si>
  <si>
    <t xml:space="preserve">Are required for the compilation of the UK balance of payments . The data collected by these surveys are standard components of the International Monetary Fund's balance of payments manual and it is a condition of membership that these items are collected. The sample of the current survey was doubled to 20,000 businesses in 2001 to improve coverage and quality. </t>
  </si>
  <si>
    <t>Inventories (Stocks) (017)</t>
  </si>
  <si>
    <t>STOCKS data are used to estimate changes in stock levels in order to compile the IOP and GDP (the total economic activity taking place in the country).  GDP is used to measure the UK's financial health and prosperity over time and in comparison to other countries.  The results are used by the BoE and HMT to monitor interest rates, inflation, and in formulating financial policies for the UK.</t>
  </si>
  <si>
    <t xml:space="preserve">The QSI selects 5,500 businesses each quarter. Stratification of the inquiry is by UK Standard Industrial Classification 2007 (SIC 2007)13, either a single SIC code or groups of SIC codes, employment size and region. All businesses in the 300+ employment strata are permanently included in the sample. The smallest businesses in terms of employment (i.e. 0-9 or 0-19 employment) are not sampled. A random sample is selected in each of the other strata, unless there are insufficient units, in which case all units are selected. These strata are:&lt;BR&gt;SICs 05 – 35 (20-49, 50-99, 100-299 and 300+)&lt;BR&gt;SICs 36 – 47 (10-49, 50-99, 100-299 and 300+)&lt;BR&gt;The industries covered by the inquiry are Mining and Quarrying, Manufacturing, Energy, Construction, Motor Trades, Wholesale and Retail. </t>
  </si>
  <si>
    <t>Investment Trusts Transactions (120)</t>
  </si>
  <si>
    <t>Local Authorities (160)</t>
  </si>
  <si>
    <t xml:space="preserve">The Quarterly Public Sector Employees surveys to Local Authorities, Public Bodies and the Civil Service was established in 2004 in response to demand for more timely estimates of public sector employment. The Local Authorities survey replaces the Quarterly Survey into the number of Employees in Local Government (Local Authority Survey) previously conducted by ONS and the Civil Service survey is a joint survey with the Cabinet Office who have reduced the frequency of their MANDATE survey. Information is published in the quarterly Public Sector Employment First Release and is used to understand the performance of the labour market and UK economy, to provide accountability to Parliament and support policy making. The Cabinet Office also publishes the Civil Service statistics broken down by main government department. </t>
  </si>
  <si>
    <t>Census of public sector organisations, collecting employment on a headcount and full-time equivalent basis. Figures are combined with administrative data to produce official estimates of public sector employment by government sector and industry.</t>
  </si>
  <si>
    <t>Mergers &amp; Acquisitions (088)</t>
  </si>
  <si>
    <t xml:space="preserve">The Domestic and Cross Border Mergers and Acquisitions Inquiries collect details of mergers and acquisitions involving UK companies.  The information is used in the compilation of foreign direct investment estimates (Cross Border) and in the measurement of transactions in UK company securities to form part of the UK Financial Accounts (Domestic).  </t>
  </si>
  <si>
    <t>Pension Funds Income &amp; Expenditure (112)</t>
  </si>
  <si>
    <t>Pension Funds Transactions in Financial Assets (111)</t>
  </si>
  <si>
    <t>Profits (022)</t>
  </si>
  <si>
    <t>Collects data on company profits which are a major component of the income measure of gross domestic product.</t>
  </si>
  <si>
    <t>Results produced by sector. Financial Sector is excluded from the survey.</t>
  </si>
  <si>
    <t>Property Unit Trusts Transactions (123)</t>
  </si>
  <si>
    <t>Public Bodies (165)</t>
  </si>
  <si>
    <t xml:space="preserve">The Quarterly Public Sector Employees surveys to Local Authorities, Public Bodies and the Civil Service was established in 2004 in response to demand for more timely estimates of public sector employment. </t>
  </si>
  <si>
    <t>Public Corporations (542)</t>
  </si>
  <si>
    <t xml:space="preserve">The quarterly inquiries into Public Corporation financial data are conducted to provide important information for the national accounts.  </t>
  </si>
  <si>
    <t>Security Dealers Income &amp; Expenditure (125)</t>
  </si>
  <si>
    <t>FSA authorised Securities Dealers</t>
  </si>
  <si>
    <t>Security Dealers Transactions Assets &amp; Liabilities (124)</t>
  </si>
  <si>
    <t>Services Producer Price Indices (061)</t>
  </si>
  <si>
    <t>Consumer Service Price Indices are the service sector equivalent of Product Price Indices and have similar uses. CSPIs are published quarterly as experimental statistics and are included in the Bank of England's inflation report.</t>
  </si>
  <si>
    <t>Service Sector</t>
  </si>
  <si>
    <t>Services Producer Price Indices Recruitment (116)</t>
  </si>
  <si>
    <t>Recruitment to the Services Producer Prices Index survey.</t>
  </si>
  <si>
    <t>Unit Trusts Transactions (118)</t>
  </si>
  <si>
    <t xml:space="preserve">Quarterly financial transactions surveys cover unit trusts, property unit trusts, investment trusts, insurance companies and pension funds. Details provided include the acquisition and realisation of financial assets (investments) and other balance sheet information. Quarterly and annual income and expenditure surveys to insurance companies and pension funds provide estimates of trading profits, pension contributions and benefits, and investment income, which are used by BOPFS in the compilation of GDP.  </t>
  </si>
  <si>
    <t>Services Producer Price Indices (Turnover) (195)</t>
  </si>
  <si>
    <t>Twenty-one SPPI indices are used as deflators in National Accounts (monthly Index of Services (IOS) and quarterly GDP(Output) measurement). SPPI provides a key measure of inflation alongside other indicators such as the Retail Price Index and the Producer Price Index.</t>
  </si>
  <si>
    <t>Affordability (Local Authorities)</t>
  </si>
  <si>
    <t>WG</t>
  </si>
  <si>
    <t>To monitor affordable housing within LA's across Wales - used by WG policy team</t>
  </si>
  <si>
    <t>Local Authority</t>
  </si>
  <si>
    <t>&lt;A HREF=\"mailto:housing.collections@wales.gsi.gov.uk\"&gt;housing.collections@wales.gsi.gov.uk&lt;/A&gt;</t>
  </si>
  <si>
    <t>Affordability (National Parks)</t>
  </si>
  <si>
    <t>Sixth form funding. Actual completion costs are collected as part of the return so some boxes left unfilled.</t>
  </si>
  <si>
    <t>National Parks</t>
  </si>
  <si>
    <t>Affordability (Registered Social Landlords)</t>
  </si>
  <si>
    <t>To monitor affordable housing across RSL's in Wales - used by WG policy team</t>
  </si>
  <si>
    <t>Local Authority &amp; Registered Social Landlord</t>
  </si>
  <si>
    <t>Aggregate Schools Census – Independent (Stats 1)</t>
  </si>
  <si>
    <t>Number of pupils in schools. Used by education policy colleagues to monitor activity in independent schools.</t>
  </si>
  <si>
    <t>&lt;A HREF=\"mailto:school.Stats@wales.gsi.gov.uk\"&gt;school.Stats@wales.gsi.gov.uk&lt;/A&gt;</t>
  </si>
  <si>
    <t>Budget Requirement</t>
  </si>
  <si>
    <t>Collection of data relating to council tax levels by local authorities</t>
  </si>
  <si>
    <t>&lt;A HREF=\"mailto:Stats.finance@wales.gsi.gov.uk\"&gt;Stats.finance@wales.gsi.gov.uk&lt;/A&gt;</t>
  </si>
  <si>
    <t>&lt;A HREF=\"mailto:economic.Stats@wales.gsi.gov.uk\"&gt;economic.Stats@wales.gsi.gov.uk&lt;/A&gt;</t>
  </si>
  <si>
    <t>Capital Forecast</t>
  </si>
  <si>
    <t>Collection of data relating to capital forecast expenditure by local authorities</t>
  </si>
  <si>
    <t>Capital Outturn</t>
  </si>
  <si>
    <t>Collection of data relating to capital outturn expenditure by local authorities</t>
  </si>
  <si>
    <t>Children in Need Census</t>
  </si>
  <si>
    <t>To monitor social services provision in Wales</t>
  </si>
  <si>
    <t>&lt;A HREF=\"mailto:Stats.pss@wales.gsi.gov.uk\"&gt;Stats.pss@wales.gsi.gov.uk&lt;/A&gt;</t>
  </si>
  <si>
    <t xml:space="preserve">Community Dental Service Wales Return (CDSWR) </t>
  </si>
  <si>
    <t>Numbers of contacts with Community Dental Service</t>
  </si>
  <si>
    <t>Community Dental services</t>
  </si>
  <si>
    <t>&lt;A HREF=\"mailto:Stats.healthinfo@wales.gsi.gov.uk\"&gt;Stats.healthinfo@wales.gsi.gov.uk&lt;/A&gt;</t>
  </si>
  <si>
    <t>Community Fire Safety returns - FSRW</t>
  </si>
  <si>
    <t>To monitor community fire safety across 3 F&amp;RS' in Wales - used by WG policy team &amp; F&amp;RS</t>
  </si>
  <si>
    <t>Fire and Rescue Services</t>
  </si>
  <si>
    <t>Council Tax Collection</t>
  </si>
  <si>
    <t>Collection of data relating to collection of council tax by local authorities</t>
  </si>
  <si>
    <t>Council Tax Dwellings</t>
  </si>
  <si>
    <t>Collection of data relating to the dwellings liable for council tax by local authorities</t>
  </si>
  <si>
    <t>Demolitions</t>
  </si>
  <si>
    <t>To monitor demolitions across Wales - used by WG policy team</t>
  </si>
  <si>
    <t>Deprivation of Liberty Safeguards</t>
  </si>
  <si>
    <t>To monitor use of the Deprivation of Liberty Safeguards in LAs and LHBs</t>
  </si>
  <si>
    <t>Local Authority and Health Boards</t>
  </si>
  <si>
    <t>&lt;A HREF=\"mailto:cssiw_surveya@wales.gsi.gov.uk\"&gt;cssiw_surveya@wales.gsi.gov.uk&lt;/A&gt;</t>
  </si>
  <si>
    <t>Disabled Facilities Grants</t>
  </si>
  <si>
    <t>To monitor Mandatory Disabled Facilities Grants - used by WG policy team</t>
  </si>
  <si>
    <t>Unitary Authorities</t>
  </si>
  <si>
    <t>To provide farm business data for the development and monitoring of Welsh Government policy and to provide the data required by the European Commission under Council Regulation 79/65/EEC (as amended) for use in the Farm Accountancy Data Network (FADN).</t>
  </si>
  <si>
    <t>Businesses (farmers)</t>
  </si>
  <si>
    <t>&lt;A HREF=\"mailto:surveyadvice@wales.gsi.gov.uk\"&gt;surveyadvice@wales.gsi.gov.uk&lt;/A&gt;</t>
  </si>
  <si>
    <t>Financial Contingency Funds</t>
  </si>
  <si>
    <t>To monitor the spend of Financial Contingency Funds by FEIs and HEIs in Wales</t>
  </si>
  <si>
    <t>&lt;A HREF=\"mailto:post16ed.Stats@wales.gsi.gov.uk\"&gt;post16ed.Stats@wales.gsi.gov.uk&lt;/A&gt;</t>
  </si>
  <si>
    <t>Fire Safety returns - FSW</t>
  </si>
  <si>
    <t>To monitor fire safety across 3 F&amp;RS' in Wales - used by WG policy team &amp; F&amp;RS</t>
  </si>
  <si>
    <t>Fire Strategic Performance Indicators (CPI)</t>
  </si>
  <si>
    <t>Collection of F&amp;RS performance indicators (audited by WAO) - used by WG policy team &amp; F&amp;RS</t>
  </si>
  <si>
    <t>Fire Strategic Performance Indicators (SPI)</t>
  </si>
  <si>
    <t>Flying Start Monitoring</t>
  </si>
  <si>
    <t>To support evaluation of the Flying Start programme</t>
  </si>
  <si>
    <t>stats.healthinfo@wales.gsi.gov.uk</t>
  </si>
  <si>
    <t>Gypsy and traveller count</t>
  </si>
  <si>
    <t>To monitor provision of gypsy traveller sites in Wales</t>
  </si>
  <si>
    <t>Hazards and Licences</t>
  </si>
  <si>
    <t>To monitor hazards across Wales - used by WG policy team</t>
  </si>
  <si>
    <t xml:space="preserve">Homelessness </t>
  </si>
  <si>
    <t>To monitor homelessness across Wales - used by WG policy team</t>
  </si>
  <si>
    <t>Human Resources (Fire) - HRFW</t>
  </si>
  <si>
    <t>To monitor HR activity within 3 F&amp;RS across Wales</t>
  </si>
  <si>
    <t>June Agricultural Survey</t>
  </si>
  <si>
    <t>Land use, livestock and labour numbers on farms. Used by as evidence for agricultural policy by Welsh, UK governments and EU. Can be linked with similar surveys in the rest of the UK.</t>
  </si>
  <si>
    <t>&lt;A HREF=\"mailto:Stats.agric@wales.gsi.gov.uk\"&gt;Stats.agric@wales.gsi.gov.uk&lt;/A&gt;</t>
  </si>
  <si>
    <t>KP 90 Informal Patients and Patients Detained under the Mental Health Act 1983</t>
  </si>
  <si>
    <t xml:space="preserve">Used to monitor the use made of the Mental Health Act by collecting data on the number of people admitted under the Act, by section, and also changes in their Status during the year. Users are the NHS, NAfW, Mental Health Act Commission, other Government </t>
  </si>
  <si>
    <t>Local Health Boards and independent hospitals</t>
  </si>
  <si>
    <t>Lettings of social landlord properties during the year (LETS)</t>
  </si>
  <si>
    <t>To monitor lettings across Wales - used by WG policy team</t>
  </si>
  <si>
    <t>National Curriculum Teacher Assessments at Key Stages 1-3</t>
  </si>
  <si>
    <t>Pupil achievements. Target setting.</t>
  </si>
  <si>
    <t>School</t>
  </si>
  <si>
    <t>National Strategic Indicators</t>
  </si>
  <si>
    <t>To monitor local government performance in key areas</t>
  </si>
  <si>
    <t>&lt;A HREF=\"mailto:Stats.nsi@wales.gsi.gov.uk\"&gt;Stats.nsi@wales.gsi.gov.uk&lt;/A&gt;</t>
  </si>
  <si>
    <t>New build Physical Progress</t>
  </si>
  <si>
    <t>To monitor New builds across Wales - used by WG policy team</t>
  </si>
  <si>
    <t>NHS Wales Cancer waiting times</t>
  </si>
  <si>
    <t>Patients newly diagnosed with cancer starting definitive treatment. Used to monitor progress against national cancer standards.</t>
  </si>
  <si>
    <t>Local Health Boards &amp; Trusts</t>
  </si>
  <si>
    <t>Non-domestic Rates Estimate</t>
  </si>
  <si>
    <t>Collection of data relating to non domestic rate estimates by local authorities</t>
  </si>
  <si>
    <t>Non-domestic Rates Outturn</t>
  </si>
  <si>
    <t>Collection of data relating to non domestic rate outturn by local authorities</t>
  </si>
  <si>
    <t>Operational statistics (Fire) - OPSW</t>
  </si>
  <si>
    <t>To monitor operational statistics 3 F&amp;RS' in Wales - used by WG policy team &amp; F&amp;RS</t>
  </si>
  <si>
    <t>PM1 Performance Management Return - Children's Services</t>
  </si>
  <si>
    <t>PM2 Performance Management Return - Adults' Services</t>
  </si>
  <si>
    <t>Post-16 Pupil Level School Census</t>
  </si>
  <si>
    <t>Private Sector Renewal Activity</t>
  </si>
  <si>
    <t>To monitor private sector renewal activity across Wales - used by WG policy team</t>
  </si>
  <si>
    <t>Pupil Attendance - Primary and Secondary</t>
  </si>
  <si>
    <t>Attendance data. Monitoring national targets</t>
  </si>
  <si>
    <t>Pupil Level Annual Schools Census  - Nursery</t>
  </si>
  <si>
    <t>Pupil characteristics. Funding. Actual completion costs are collected as part of the return so some boxes left unfilled.</t>
  </si>
  <si>
    <t>Pupil Level Annual Schools Census  - Primary</t>
  </si>
  <si>
    <t>Pupil Level Annual Schools Census  - Special</t>
  </si>
  <si>
    <t>Pupils educated other than at School</t>
  </si>
  <si>
    <t>Pupil characteristics</t>
  </si>
  <si>
    <t>PVA Protection of vulnerable adults</t>
  </si>
  <si>
    <t>Renewal Areas Activity</t>
  </si>
  <si>
    <t>To monitor Renewal Areas Activity - Disabled Facilities Grants - used by WG policy team</t>
  </si>
  <si>
    <t>Rent arrears owed to social landlords at 31 March (ARREARS)</t>
  </si>
  <si>
    <t>To monitor Rent arrears owed to social landlords - used by WG policy team</t>
  </si>
  <si>
    <t>Revenue Account</t>
  </si>
  <si>
    <t>Collection of data relating to budgeted revenue expenditure by local authorities</t>
  </si>
  <si>
    <t>Revenue Outturn</t>
  </si>
  <si>
    <t>Collection of data relating to revenue outturn expenditure by local authorities</t>
  </si>
  <si>
    <t>Road Lengths data (TP1)</t>
  </si>
  <si>
    <t>Contribution to the calculation of standard spending assessments</t>
  </si>
  <si>
    <t>&lt;A HREF=\"mailto:Stats.transport@wales.gsi.gov.uk \"&gt;Stats.transport@wales.gsi.gov.uk &lt;/A&gt;</t>
  </si>
  <si>
    <t>Road maintenance survey</t>
  </si>
  <si>
    <t>To provide information for possible use in Local Government Finance settlement</t>
  </si>
  <si>
    <t>029 2082 3692</t>
  </si>
  <si>
    <t>Section 52 Education: Budget</t>
  </si>
  <si>
    <t>Collection of data relating to budgeted revenue expenditure on schools by local authorities</t>
  </si>
  <si>
    <t>Section 52 Education: Outturn</t>
  </si>
  <si>
    <t>Collection of data relating to revenue outturn expenditure on schools by local authorities</t>
  </si>
  <si>
    <t>SSDA 900 Register of physically/sensorily disabled persons</t>
  </si>
  <si>
    <t>SSDA 901 Persons on learning disability register</t>
  </si>
  <si>
    <t xml:space="preserve">SSDA 903 Children looked after </t>
  </si>
  <si>
    <t>SSDA 904 Fostering services</t>
  </si>
  <si>
    <t>Stakeholders' Research Study</t>
  </si>
  <si>
    <t>The purpose is to understand how Sport Wales is perceived by its stakeholders, what they think of their relationship with us and how they view the support and services which we provide.</t>
  </si>
  <si>
    <t>Local Authorities, National Governing Bodies of Sport, Education Sector, Voluntary, Statutory Organisations, Sports Clubs, Media, Commercial Sector</t>
  </si>
  <si>
    <t>&lt;A HREF=\"mailto:research@sportwales.org.uk\"&gt;research@sportwales.org.uk&lt;/A&gt;</t>
  </si>
  <si>
    <t>STF Staff of local authority social services departments</t>
  </si>
  <si>
    <t>Street lighting survey</t>
  </si>
  <si>
    <t>Survey of Revenue Funded Organisations</t>
  </si>
  <si>
    <t>Survey of all Arts Council Of Wales Revenue clients to gather information on levels of attendance and participation to the arts as well as employment data.</t>
  </si>
  <si>
    <t>Local Authority, charity &amp; other orgs</t>
  </si>
  <si>
    <t>&lt;A HREF=\"mailto:Research@artswales.org.uk\"&gt;Research@artswales.org.uk&lt;/A&gt;</t>
  </si>
  <si>
    <t>Tourism Business Survey</t>
  </si>
  <si>
    <t>Provide up to date information of the performance of the tourism industry after the key holiday periods</t>
  </si>
  <si>
    <t>Tourism Businesses in Wales</t>
  </si>
  <si>
    <t>&lt;A HREF=\"mailto:tourismresearch@wales.gsi.gov.uk\"&gt;tourismresearch@wales.gsi.gov.uk&lt;/A&gt;</t>
  </si>
  <si>
    <t>Vacancies of social landlord properties at 31 March (VACANT)</t>
  </si>
  <si>
    <t>To monitor vacancies of social landlords across Wales - used by WG policy team</t>
  </si>
  <si>
    <t>Welsh Index of market services</t>
  </si>
  <si>
    <t>This Welsh survey feeds into the production of the Welsh short term outputs indicators, particularly the Index of Market Services for Wales..</t>
  </si>
  <si>
    <t xml:space="preserve">Wales Accommodation Occupancy Survey </t>
  </si>
  <si>
    <t>Sample of accommodation providers across Wales provide data on occupancy levels</t>
  </si>
  <si>
    <t>Tourism accommodation providers in Wales</t>
  </si>
  <si>
    <t>Youth Service audit</t>
  </si>
  <si>
    <t>To monitor youth service provision across Wales</t>
  </si>
  <si>
    <t xml:space="preserve">local authorities </t>
  </si>
  <si>
    <t>Social Housing Sales</t>
  </si>
  <si>
    <t>To monitor social housing sales across Wales - used by WG policy</t>
  </si>
  <si>
    <t>National Reading &amp; Numeracy Tests, Years 2 to 9</t>
  </si>
  <si>
    <t>Golf Tourism Monitor - rounds played</t>
  </si>
  <si>
    <t>Tourism</t>
  </si>
  <si>
    <t>Golf clubs</t>
  </si>
  <si>
    <t>Energy &amp; Environment Sector Mapping Study</t>
  </si>
  <si>
    <t>Defining the sector and identifing areas of growth</t>
  </si>
  <si>
    <t>Businesses</t>
  </si>
  <si>
    <t>Face to Face</t>
  </si>
  <si>
    <t>Face to Face &amp; Telephone</t>
  </si>
  <si>
    <t>Electronic &amp; Paper</t>
  </si>
  <si>
    <t>Electronic &amp; Face to Face</t>
  </si>
  <si>
    <t>Electronic &amp; Telephone</t>
  </si>
  <si>
    <t>Face to Face &amp; Paper</t>
  </si>
  <si>
    <t>Telephone &amp; Paper</t>
  </si>
  <si>
    <t>Electronic, Face to Face &amp; Paper</t>
  </si>
  <si>
    <r>
      <t xml:space="preserve">Year last run </t>
    </r>
    <r>
      <rPr>
        <b/>
        <i/>
        <sz val="10"/>
        <color theme="0"/>
        <rFont val="Arial"/>
        <family val="2"/>
      </rPr>
      <t>(if less than annual, eg 5 years)</t>
    </r>
  </si>
  <si>
    <t>Electronic, Face to Face, Paper &amp; Telephone</t>
  </si>
  <si>
    <t>Electronic, Face to Face &amp; Telephone</t>
  </si>
  <si>
    <t>Electronic, Paper &amp; Telephone</t>
  </si>
  <si>
    <t>Row Labels</t>
  </si>
  <si>
    <t>(blank)</t>
  </si>
  <si>
    <t>Grand Total</t>
  </si>
  <si>
    <t>Count of Mode of data collection (please select all columns that apply)</t>
  </si>
  <si>
    <t>Summary of Surveys</t>
  </si>
  <si>
    <t>Responsible Dept</t>
  </si>
  <si>
    <t>Purpose</t>
  </si>
  <si>
    <t>Geographical Coverage</t>
  </si>
  <si>
    <t>Method of Collection</t>
  </si>
  <si>
    <t>Survey Status</t>
  </si>
  <si>
    <t>Compliance Cost</t>
  </si>
  <si>
    <t>The Online List of Government Statistical Surveys</t>
  </si>
  <si>
    <t>Dept</t>
  </si>
  <si>
    <t>Cost - Min</t>
  </si>
  <si>
    <t>Cost - £</t>
  </si>
  <si>
    <t>Dept List</t>
  </si>
  <si>
    <t>Please Select…</t>
  </si>
  <si>
    <t>Department Name</t>
  </si>
  <si>
    <t>Total</t>
  </si>
  <si>
    <t>Total Surveys</t>
  </si>
  <si>
    <t>Total Cost by Dept</t>
  </si>
  <si>
    <t>Total Mins</t>
  </si>
  <si>
    <t xml:space="preserve">Geographical Coverage </t>
  </si>
  <si>
    <t>Mode of data collection</t>
  </si>
  <si>
    <t>Response Rate (%)</t>
  </si>
  <si>
    <t>Department for Business, Innovation and Skills</t>
  </si>
  <si>
    <t>To monitor quality and impact of UKTI services and measure performance against UKTI targets.</t>
  </si>
  <si>
    <t>To monitor quality and impact of UKTI support for inward investment and measure performance against UKTI targets.</t>
  </si>
  <si>
    <t>UK based exporters and some foreign based head office companies that deal with inward investment in the UK</t>
  </si>
  <si>
    <t>Provide production, sales and stocks figures for building materials to underpin industry analysis</t>
  </si>
  <si>
    <t>Paper Electronic</t>
  </si>
  <si>
    <t>To understand how satisfied our customers were during the last financial year and where we can improve.</t>
  </si>
  <si>
    <t>UK &amp; international businesses, LAs and some other public authorities and individuals.</t>
  </si>
  <si>
    <t>Business &amp; LA</t>
  </si>
  <si>
    <t>Size and health of the UK space industry (UK Space Industry)</t>
  </si>
  <si>
    <t>Businesses including university departments with commercial space activity</t>
  </si>
  <si>
    <t>Face to Face Electronic</t>
  </si>
  <si>
    <t>Small businesses Survey</t>
  </si>
  <si>
    <t>Information Security Breaches Survey</t>
  </si>
  <si>
    <t>The survey is funded by the Cabinet Office through the National Cyber Security Programme.</t>
  </si>
  <si>
    <t>Growth Accelerator effectiveness survey</t>
  </si>
  <si>
    <t>Understanding the customer journey during the initial stages of the programme, customer satisfaction and early impacts on assisted firms</t>
  </si>
  <si>
    <t>Growth Accelerator investor survey</t>
  </si>
  <si>
    <t>Growth Vouchers Programme Impact Assessment Survey</t>
  </si>
  <si>
    <t>To assess the chnages in business performance as a result of the using Growth Vouchers Programme.</t>
  </si>
  <si>
    <t>SMall and medium businesses only</t>
  </si>
  <si>
    <t>Growth Accelerator outputs survey</t>
  </si>
  <si>
    <t>Understanding and measuring the impact that the programme had on assisted businesses</t>
  </si>
  <si>
    <t>Growth Accelerator Leadership and Management Survey</t>
  </si>
  <si>
    <t>Get qualitative data on the GrowthAccelerator support package from firms that are receiving the leadership and management element of the service.</t>
  </si>
  <si>
    <t>Growth Accelerator Stakeholder Survey</t>
  </si>
  <si>
    <t>Get quantitative outcome data for the GrowthAccelerator support package from stakeholders involved in delivering the service.</t>
  </si>
  <si>
    <t>Evaluation of traineeships</t>
  </si>
  <si>
    <t>To seek the views of employers, providers and trainees on the traineeship programme</t>
  </si>
  <si>
    <t>All businesses</t>
  </si>
  <si>
    <t>0114 207 5402 / 0207 215 3812</t>
  </si>
  <si>
    <t>Authorities have a statutory requirement to report to the Secretary of State the level of local weights and measures enforcement work conducted over a twelve month period. The information is used as evidence to inform and update risk rating in relation to instruments and transactions. This year 97% of authorities submitted a return to the National Measurement Office (NMO) who collate and report the information on behalf of the Secretary of State.</t>
  </si>
  <si>
    <t>IPO survey Customer Satisfaction</t>
  </si>
  <si>
    <t>01633 811409</t>
  </si>
  <si>
    <t>Apprenticeship evaluation: of employers 2014</t>
  </si>
  <si>
    <t>monitor apprenticeship quality and inform policy reforms</t>
  </si>
  <si>
    <t>UKTI DSO Survey of Defence Exports</t>
  </si>
  <si>
    <t>UKTI</t>
  </si>
  <si>
    <t>Defence and International Affairs</t>
  </si>
  <si>
    <t>0207 215 8209 &amp; 0207 215 8185</t>
  </si>
  <si>
    <t>Customer Service Survey</t>
  </si>
  <si>
    <t>Insolvency Service</t>
  </si>
  <si>
    <t>To understand customer and stakeholder perceptions and experience of our products and services</t>
  </si>
  <si>
    <t>0207 637 6387</t>
  </si>
  <si>
    <t>To ascertain the level of confidence in the Insolvency Service's investigation and enforecement regime and determine what factors drive this confidence.</t>
  </si>
  <si>
    <t>Face to Face Telephone</t>
  </si>
  <si>
    <t>Directors Users Questionnaire (Insolvency Service)</t>
  </si>
  <si>
    <t>Culture and Society</t>
  </si>
  <si>
    <t>To gain customer feedback/satisfaction rating</t>
  </si>
  <si>
    <t>Digital re-survey of 2014 SBS respondents</t>
  </si>
  <si>
    <t>BIS Prompt Payment / Ban on assignment Business Survey</t>
  </si>
  <si>
    <t>Growth Accelerator Formative evaluation.</t>
  </si>
  <si>
    <t>Helpline - Views on the Business Support Integration Programme</t>
  </si>
  <si>
    <t>Evaluation of the Small Business Digital Capability Programme Challenge Fund</t>
  </si>
  <si>
    <t>Pregnancy and maternity related discrimination and disadvantage in Great Britain: Survey of Employers</t>
  </si>
  <si>
    <t>02072 153540</t>
  </si>
  <si>
    <t>Understanding growth in small businesses</t>
  </si>
  <si>
    <t>Business Compliance with Regulation</t>
  </si>
  <si>
    <t>Ban on assignments</t>
  </si>
  <si>
    <t>Business growth ambitions amongst SMEs: changes over time and links to growth</t>
  </si>
  <si>
    <t>020 7215 5694</t>
  </si>
  <si>
    <t>Motivations for Entrepreneurship</t>
  </si>
  <si>
    <t>0114 2075119</t>
  </si>
  <si>
    <t>Business Perceptions Survey 2015 Online Pilot</t>
  </si>
  <si>
    <t>Audit Exemption Research</t>
  </si>
  <si>
    <t>PSC Protection Regime IA survey</t>
  </si>
  <si>
    <t>Costs and benefits of making a company's own PSC register publicly available</t>
  </si>
  <si>
    <t>Growth Vouchers Programme: Qualitative Evaluation</t>
  </si>
  <si>
    <t>Verfication Research</t>
  </si>
  <si>
    <t>Evaluation of the Employer Ownership of Skills Pilot Round 1</t>
  </si>
  <si>
    <t>Kris Chapman - 0114 207 5039</t>
  </si>
  <si>
    <t>Sociology of Enterprise</t>
  </si>
  <si>
    <t>The Innovative firm’s journey to finance</t>
  </si>
  <si>
    <t xml:space="preserve">02072158191/02072155414/0121 333 6006            </t>
  </si>
  <si>
    <t>Household</t>
  </si>
  <si>
    <t>To gain customer feedback / satisfaction rating</t>
  </si>
  <si>
    <t>Individual</t>
  </si>
  <si>
    <t>Student Income and Expenditure Survey</t>
  </si>
  <si>
    <t>To provide comprehensive data on student income and expenditure</t>
  </si>
  <si>
    <t>Telephone Electronic</t>
  </si>
  <si>
    <t>Apprenticeship evaluation: learners 2014</t>
  </si>
  <si>
    <t>Insolvency Enquiry Line Survey</t>
  </si>
  <si>
    <t>Evaluation of the Enterprise Pilots in Prisons</t>
  </si>
  <si>
    <t>Pregnancy and maternity related discrimination and disadvantage in Great Britain: Survey of Mothers</t>
  </si>
  <si>
    <t>ITIS Annual</t>
  </si>
  <si>
    <t>ITIS Quarterly</t>
  </si>
  <si>
    <t>Low Carbon</t>
  </si>
  <si>
    <t>This is a new survey designed to collect information from businesses working within the green economy including low carbon and renewable energy activities. UK government departments and devolved administrations will use this information to assess and develop policies relating to green job creation, potential growth and investment opportunities both nationally and regionally.</t>
  </si>
  <si>
    <t xml:space="preserve">Partially </t>
  </si>
  <si>
    <t xml:space="preserve">Currently ad hoc </t>
  </si>
  <si>
    <t>EU procurement statistics - Public and utilities contract regulations</t>
  </si>
  <si>
    <t>Cabinet Office</t>
  </si>
  <si>
    <t>This is a requirement of the Public Contracts Regulations (PCR) 2006 that implement the public procurement directive 2004/18/EC and Utilities Contract Reguations 2006 that implement the utilities procurement directive 2004/17/EC</t>
  </si>
  <si>
    <t>cassie.wareham@crowncommercial.gov.uk</t>
  </si>
  <si>
    <t>Data collection for UK Parliamentary election 2015</t>
  </si>
  <si>
    <t xml:space="preserve">500+ </t>
  </si>
  <si>
    <t>reema.subhan@cabinetoffice.gov.uk</t>
  </si>
  <si>
    <t>Community Life Survey 2014-15</t>
  </si>
  <si>
    <t>The Community Life Survey is a major survey of adults (16+) in England, aiming to track the latest trends and developments across areas that are key to encouraging social action and empowering communities.</t>
  </si>
  <si>
    <t>communitylife@cabinetoffice.gov.uk</t>
  </si>
  <si>
    <t>Department for Communities and Local Government</t>
  </si>
  <si>
    <t>Housing Planning and Local Services</t>
  </si>
  <si>
    <t>To inform and monitor government strategies, policies and objectives relating to Statutory Homelessness, and the delivery of services designed to prevent homelessness</t>
  </si>
  <si>
    <t xml:space="preserve">Annual Minerals Raised Inquiry </t>
  </si>
  <si>
    <t>To provide data on non-energy mineral production in GB and to assist with land-use planning</t>
  </si>
  <si>
    <t>Private Building Control Approved Inspectors</t>
  </si>
  <si>
    <t>capital.receipts@communities.gsi.gov.uk</t>
  </si>
  <si>
    <t xml:space="preserve">To inform central government policy, and the delivery of local services, covering Travellers and their sites and encampments. The figures are used, in particular, to identify the need for site provision and to tackle unauthorised encampments and developments  </t>
  </si>
  <si>
    <t>Collected by Local Authorities for Traveller sites in their area</t>
  </si>
  <si>
    <t>County level planning authorities</t>
  </si>
  <si>
    <t>To provide information on both the level and trend in Local Authority planning application and enforcement activity and to inform policy development</t>
  </si>
  <si>
    <t>Compilation of National statistics on House Building - used as a key economic and housing market indicator.</t>
  </si>
  <si>
    <t>Provides information on annual 'Housing Flows' and on the size of, and net additions to, the national Dwelling Stock</t>
  </si>
  <si>
    <t>To inform and monitor overnment strategies, policies and objectives relating to Housing and to allow calculation of LA limit rents and New Homes Bonus allocations</t>
  </si>
  <si>
    <t>borrowing.statistics@communities.gsi.gov.uk</t>
  </si>
  <si>
    <t>National House Building Council Return - NHBC P2</t>
  </si>
  <si>
    <t>Contributes to compilation of statistics on House Building - used as a key economic and housing market indicator.</t>
  </si>
  <si>
    <t>Quarterly Borrowing and Lending Inquiry (QB)</t>
  </si>
  <si>
    <t>To inform and monitor government strategies, policies and objectives designed to tackle and prevent rough sleeping.</t>
  </si>
  <si>
    <t>Subjective Analysis Return (SAR)</t>
  </si>
  <si>
    <t>English Housing Survey</t>
  </si>
  <si>
    <t>The survey informs government policy and prorities relating to the structure and nature of the housing market</t>
  </si>
  <si>
    <t>ehs@communities.gsi.gov.uk</t>
  </si>
  <si>
    <t>Department for Culture Media and Sport</t>
  </si>
  <si>
    <t xml:space="preserve">EH Heritage at Risk - Grade 1 and II </t>
  </si>
  <si>
    <t>Paper Face to Face Telephone Electronic</t>
  </si>
  <si>
    <t>debra.ward@historicengland.org.uk</t>
  </si>
  <si>
    <t xml:space="preserve">Measure the arts  &amp; cultural sector's perceptions of ACE and our work </t>
  </si>
  <si>
    <t>Postal sector / SMEs</t>
  </si>
  <si>
    <t>N/A</t>
  </si>
  <si>
    <t>market.research@ofcom.org.uk</t>
  </si>
  <si>
    <t>SCCP Connection Voucher – Initial Benefits Survey</t>
  </si>
  <si>
    <t>andy.grayson@culture.gov.uk</t>
  </si>
  <si>
    <t>Affordability mystery shopping</t>
  </si>
  <si>
    <t>Disability mystery shopping</t>
  </si>
  <si>
    <t>Mid-year price rise mystery shopping</t>
  </si>
  <si>
    <t>Non-geographic mystery shopping</t>
  </si>
  <si>
    <t>Superfast Broadband Consumer Insight Analysis - Regional Telephone Survey</t>
  </si>
  <si>
    <t>DTT Coverage research</t>
  </si>
  <si>
    <t>DTT Aerial testing</t>
  </si>
  <si>
    <t>Commonwealth Games</t>
  </si>
  <si>
    <t>PSB Review</t>
  </si>
  <si>
    <t>PSB Diversity</t>
  </si>
  <si>
    <t>News Survey</t>
  </si>
  <si>
    <t>Local media review</t>
  </si>
  <si>
    <t>Payment options</t>
  </si>
  <si>
    <t>Non-geographic numbers</t>
  </si>
  <si>
    <t>Wi-fi and cellular data</t>
  </si>
  <si>
    <t>Technology survey - adult</t>
  </si>
  <si>
    <t>technology survey - child</t>
  </si>
  <si>
    <t>Smart TVs</t>
  </si>
  <si>
    <t>Residential Communication Service Pricing</t>
  </si>
  <si>
    <t>Department for Educaton</t>
  </si>
  <si>
    <t>Department for Energy and Climate Change</t>
  </si>
  <si>
    <t>anwar.annut@decc.gsi.gov.uk</t>
  </si>
  <si>
    <t>Sales of petrol and diesel by hypermarket</t>
  </si>
  <si>
    <t>Renewable Energy statistics</t>
  </si>
  <si>
    <t>Paper Telephone</t>
  </si>
  <si>
    <t>Domestic wood fuel survey</t>
  </si>
  <si>
    <t>Department for Environment Food and Rural Affairs</t>
  </si>
  <si>
    <t>April 2014-15</t>
  </si>
  <si>
    <t>British Survey of Fertiliser Practice (17900108)</t>
  </si>
  <si>
    <t>Cereals and Oil Seed Production 17900099</t>
  </si>
  <si>
    <t>England and Wales</t>
  </si>
  <si>
    <t>Sep 2014-15</t>
  </si>
  <si>
    <t>Stocks of cereals: used to forecast supply and demand and farm incomes.</t>
  </si>
  <si>
    <t>June 2014 and Feb 2015</t>
  </si>
  <si>
    <t>Crop Health &amp; Crop Protection Practice in UK Combinable Crops 17900111</t>
  </si>
  <si>
    <t>To collect data required by the EU on pig populations (England).</t>
  </si>
  <si>
    <t>Dec 2014-15</t>
  </si>
  <si>
    <t>Egg Survey: Packing Station Quarterly Return 17900115</t>
  </si>
  <si>
    <t>Environmental Protection Expenditure by Industry 17900633</t>
  </si>
  <si>
    <t>European Commission Survey of Wine Stocks - Producers, Wholesalers &amp; Retailers 17900153</t>
  </si>
  <si>
    <t>stocks of wine.</t>
  </si>
  <si>
    <t>Farm Business Survey 17900098</t>
  </si>
  <si>
    <t>Autumn 2014 and Spring2015</t>
  </si>
  <si>
    <t>Information on tree area of commercial orchards for the main vareties of orchard fruit and gathers data on end use of apples.</t>
  </si>
  <si>
    <t>Pesticide Usage Survey (17900078)</t>
  </si>
  <si>
    <t>Oct 2014-15</t>
  </si>
  <si>
    <t>Poultry Slaughterhouse(17900617)</t>
  </si>
  <si>
    <t>stock slaughtered  by animal type</t>
  </si>
  <si>
    <t>Campaign for the Farmed Environment 17900767</t>
  </si>
  <si>
    <t>To collect data from those involved in the Campaign for the Farmed Environmnet. To monitor its effectiveness.</t>
  </si>
  <si>
    <t>Milk and Milk product prices - First hand price reporting</t>
  </si>
  <si>
    <t xml:space="preserve">Prices for milk and milk products </t>
  </si>
  <si>
    <t>The Value of Milk purchased in England &amp; Wales 17900013</t>
  </si>
  <si>
    <t>Catchment Sensitive Farming Evaluation Survey 17900626</t>
  </si>
  <si>
    <t>Partner Survey - Natural England 17900845</t>
  </si>
  <si>
    <t>Survey will help to understand the views of current partners and build on these.</t>
  </si>
  <si>
    <t>RPA Customer Satisfaction Survey</t>
  </si>
  <si>
    <t>Customer satisfaction</t>
  </si>
  <si>
    <t>Farming advice evaluation survey  17900904</t>
  </si>
  <si>
    <t>Field based study for control measures for salmonella on pig farms 17900922</t>
  </si>
  <si>
    <t>Genotype survey of the goat national herd 17900920</t>
  </si>
  <si>
    <t>Rural Community Broadband Fund 17900951</t>
  </si>
  <si>
    <t>Evaluation of the Rural Community Energy Fund (RCEF) 17900975</t>
  </si>
  <si>
    <t>EC Data Collection  Framework- 2012 Aquaculture Economic Data 17900954</t>
  </si>
  <si>
    <t xml:space="preserve">Field Assessment of Campaign for the Farmed Environment (CFE) measures  17900956 </t>
  </si>
  <si>
    <t>Identify &amp; evaluate  the barriers to influencing change in on-farm animal welfare practices 17900957</t>
  </si>
  <si>
    <t>Campaign Evaluation -Customer Feedback on CAP leaflet  17900964</t>
  </si>
  <si>
    <t>Campaign Evaluation Customer Feedback (November 2014) 17900973</t>
  </si>
  <si>
    <t>Survey of Lead Local Flood Authorities (LLFA) ,undertaken as part of a wider evaluation of arrangements for managing local flood risk. 17900963</t>
  </si>
  <si>
    <t>Review of noise action planning support tool  17900990</t>
  </si>
  <si>
    <t>Assessing the role of advice &amp; support in the establishment of HLS agreements 17900937</t>
  </si>
  <si>
    <t>Assessing the delivery of Higher level Stewardship agreement outcomes &amp; their realtionship with the quality of advice &amp; suport provided to agreement holders  17900938</t>
  </si>
  <si>
    <t>Multiple choice test of farm animal &amp; equine parasitology 17900926</t>
  </si>
  <si>
    <t>Auction Market Survey 17900977</t>
  </si>
  <si>
    <t>Sustainable Intensification Research Platform - Baseline  survey 17900983</t>
  </si>
  <si>
    <t>Marine Information System (SIS) functionality feedback questionnaire 17900980</t>
  </si>
  <si>
    <t>Monitor of Engagement with the Natural Environment 17900995</t>
  </si>
  <si>
    <t>Collects information about the ways that people engage  with the natural environment ie e visting the countryside, enjoying green spaces in towns &amp; cities.</t>
  </si>
  <si>
    <t>weekly</t>
  </si>
  <si>
    <t>Department for Transport</t>
  </si>
  <si>
    <t>link</t>
  </si>
  <si>
    <t>The main purpose of the survey is to collect data on concessionary travel reimbursement to inform the future development of the Department for Transport's reimbursement guidance and concessionary travel policy.</t>
  </si>
  <si>
    <t>Annual domestic sea passenger survey</t>
  </si>
  <si>
    <t>Annual cruise passenger survey</t>
  </si>
  <si>
    <t>Monitor trends in cruise passenger activity and inform policy.</t>
  </si>
  <si>
    <t>Monthly domestic sea passenger survey</t>
  </si>
  <si>
    <t>To inform policy and to meet EU requirements. Based on the Maritime statistics Directive system, but a separate output.</t>
  </si>
  <si>
    <t>Produces a fares index used in the compilation of the RPI.</t>
  </si>
  <si>
    <t>To inform United Kingdom &amp; EC ports' policy and provide statistics.</t>
  </si>
  <si>
    <t>Paper Face to Face</t>
  </si>
  <si>
    <t>Adult Social Care Survey - User Experience Survey - UES</t>
  </si>
  <si>
    <t>Department of Health</t>
  </si>
  <si>
    <t>To capture experiences and outcomes from service users about the social services they receive and their outcomes. To inform service development and commissioning locally and capture outcomes for social care</t>
  </si>
  <si>
    <t>Deprivation of Liberty safeguards</t>
  </si>
  <si>
    <t>Guardianship Under the Mental Health Act 1983 - SSDA702</t>
  </si>
  <si>
    <t>Information collected as at 31st March details new cases and closures of Guardianship orders during the year. It is useful in assessing the current impact of ongoing Mental Health policy initiatives and the potential impact on the Mental Capacity Act which has now become law.</t>
  </si>
  <si>
    <t>luke.thickins@hscic.gov.uk</t>
  </si>
  <si>
    <t>Registered Blind and Partially Sighted People - SSDA902</t>
  </si>
  <si>
    <t>Collects information on the registers for blind and partially sighted people. To inform policy decisions concerning those who are registered as Blind and partially sighted.</t>
  </si>
  <si>
    <t>NHS Health Check</t>
  </si>
  <si>
    <t>To provide information on the delivery of the NHS Health Check programme</t>
  </si>
  <si>
    <t>Short and Long Term Support</t>
  </si>
  <si>
    <t>Adult Social Care Survey</t>
  </si>
  <si>
    <t>Survey of Adult Carers in England</t>
  </si>
  <si>
    <t>To capture the experiences of carers of users of social services.</t>
  </si>
  <si>
    <t>Deprivation of Liberty safeguards (quarterly)</t>
  </si>
  <si>
    <t>To collect information about the number of people who currently subject to a Deprivation of Liberty. To monitor policy and equality of the uses of the legislation</t>
  </si>
  <si>
    <t>Safeguarding Adults Return</t>
  </si>
  <si>
    <t>To collect information about the number of adults who currently subject to a Safeguarding intervention. To monitor policy and equality of the uses of the legislation</t>
  </si>
  <si>
    <t>Adult Social Care Finance Return</t>
  </si>
  <si>
    <t>Measures of expenditure in relation to Long Term Support, Short Term Support, Social Support, Assistive Equipment and Technology, Expenditure on Social Care Activities, Information and Early Intervention, Expenditure on Commissioning and Service Delivery.</t>
  </si>
  <si>
    <t>Staffing in LA social services departments return - NMDS-SC (formerly SSDS001)</t>
  </si>
  <si>
    <t xml:space="preserve">An annual census of the staff directly employed by LA social services departments.  Form requests numbers of F/T staff and P/T staff and their WTEs, by gender, ethnicity, staff group or service and by client group type. </t>
  </si>
  <si>
    <t>stephen.jobling@hscic.gov.uk</t>
  </si>
  <si>
    <t>Triennial</t>
  </si>
  <si>
    <t>Assessment and monitoring of oral health needs, planning and evaluation of oral health promotion programmes, planning and evaluation of NHS dental services and the monitoring and reporting of the effect of water fluoridation programmes(when appropriate)</t>
  </si>
  <si>
    <t>&gt;20 years</t>
  </si>
  <si>
    <t>Health survey for England</t>
  </si>
  <si>
    <t xml:space="preserve">The Health Survey for England series monitor trends in the nation’s health, estimates the proportion of people in England who have specified health conditions, and prevalence of certain risk factors and combinations of risk factors associated with these conditions. </t>
  </si>
  <si>
    <t>Paper Face to Face Electronic</t>
  </si>
  <si>
    <t>Household &amp; Individual</t>
  </si>
  <si>
    <t>steven.webster1@hscic.gov.uk</t>
  </si>
  <si>
    <t>Smoking, Drinking and Drug use among young people</t>
  </si>
  <si>
    <t>annual survey of secondary school children in England which provides the national estimates of how many young people aged 11 to 15 smoke cigarettes, drink alcohol or take illicit drugs.</t>
  </si>
  <si>
    <t>Adult Psychiatric Morbidity survey</t>
  </si>
  <si>
    <t>The Adult Psychiatric Morbidity Survey (APMS) series provides data on the prevalence of both treated and untreated psychiatric disorder in the English adult population (aged 16 and over.</t>
  </si>
  <si>
    <t xml:space="preserve">http://www.hscic.gov.uk/article/3739/National-Study-of-Health-and-Wellbeing </t>
  </si>
  <si>
    <t>Every 5 Years</t>
  </si>
  <si>
    <t>what about youth? Survey</t>
  </si>
  <si>
    <t>What About YOUth? is a new study which aims to make improvements to the health of young people across England. 5 year olds are being invited to answer questions about important subjects such as their health, diet, exercise, bullying, alcohol, drugs and smoking. </t>
  </si>
  <si>
    <t>Sample of adult social care service users.</t>
  </si>
  <si>
    <t>2014-15</t>
  </si>
  <si>
    <t>peterbroughton@hscic.gov.uk</t>
  </si>
  <si>
    <t>Sample of carers of social service users.</t>
  </si>
  <si>
    <t>Employer Pension Provision</t>
  </si>
  <si>
    <t>Department for Work and Pensions</t>
  </si>
  <si>
    <t>The survey provides evidence on the nature and extent of pension provision among private sector employers in GB. It is a critical data source for tracking private pension provision and provides information on types of scheme, multiple provision, eligibility criteria, joining mechanisms and reasons for the non-provision of pensions. The data is used extensively by DWP policy colleagues and analysts.</t>
  </si>
  <si>
    <t>Telephone, Electronic</t>
  </si>
  <si>
    <t>55
n.b. In 2014/15 only cognitive testing and piloting was conducted. Main stage fieldwork takes place in 2015/16</t>
  </si>
  <si>
    <t>james.forsyth-harris2@dwp.gsi.gov.uk</t>
  </si>
  <si>
    <t>Local Authority Insight Survey</t>
  </si>
  <si>
    <t>The research is a six monthly omnibus survey of local authorities housing benefit departments that supports the strategy of housing policy and benefit delivery divisions and plays a crucial role in reducing the administrative burden of surveys on LAs while providing a vehicle through which various performance and implementation monitoring is achieved.</t>
  </si>
  <si>
    <t>Paper questionnaire, Telephone, Electronic</t>
  </si>
  <si>
    <t>Paper Telephone Electronic</t>
  </si>
  <si>
    <t>saima.tarapdar@dwp.gsi.gov.uk</t>
  </si>
  <si>
    <t>Automatic Enrolment Qualitative research with employers staging in 2014</t>
  </si>
  <si>
    <t>Evaluation of Housing and other benefit measures in the social rented sector - Landlords Survey</t>
  </si>
  <si>
    <t>Pension Charges Survey 2015</t>
  </si>
  <si>
    <t>lorraine.pearson1@dwp.gsi.gov.uk</t>
  </si>
  <si>
    <t>Claimant Experience and Customer Satisfaction Survey</t>
  </si>
  <si>
    <t>To collect feedback on claimant experience of DWP services. Informs operational improvement</t>
  </si>
  <si>
    <t>Annexed in the report</t>
  </si>
  <si>
    <t>Started quarterly in April 2014. Previously it was an annual survey, or a collection of surveys spilt across the department.</t>
  </si>
  <si>
    <t>hannah.lockley@dwp.gsi.gov.uk</t>
  </si>
  <si>
    <t>Family Resources Survey</t>
  </si>
  <si>
    <t>The FRS collects information on income and circumstances of a representative sample of households in the UK. The survey collects details information on respondent's income from all sources including benefits, tax credits, and pensions (both private and state); housing tenure; caring needs and responsibilities; disability; expenditure on housing; education; childcare; family circumstances; child maintenance.</t>
  </si>
  <si>
    <t xml:space="preserve">team.frs@dwp.gsi.gov.uk </t>
  </si>
  <si>
    <t>Fraud and Error Measurement</t>
  </si>
  <si>
    <t>To estimate how much money is paid out by DWP and local authorities across a range of benefits due to Official Error, Claimant Error or Fraud. We do this by drawing a sample form the departments administrative data, and interviewing claimants to determine their eligibility for the benefit which is under review. Benefits in scope include ESA, JSA (until September 2015), HB, PC, UC and PIP (from October 2015)</t>
  </si>
  <si>
    <t>eve.smith@dwp.gsi.gov.uk</t>
  </si>
  <si>
    <t xml:space="preserve">British Social Attitudes Survey </t>
  </si>
  <si>
    <t xml:space="preserve">The survey measures public attitudes on a range of topics, including attitudes to government spending, social welfare, poverty, disability and retirement.  </t>
  </si>
  <si>
    <t>kate.lager@dwp.gsi.gov.uk</t>
  </si>
  <si>
    <t>Evaluation of Housing and other benefit measures in the social rented sector - claimant survey</t>
  </si>
  <si>
    <t>claire.frew@dwp.gsi.gov.uk</t>
  </si>
  <si>
    <t>Universal Support Delivered Services claimant survey</t>
  </si>
  <si>
    <t>andy.brittan@dwp.gsi.gov.uk</t>
  </si>
  <si>
    <t>Forestry Commission</t>
  </si>
  <si>
    <t>Statistics@forestry.gsi.gov.uk</t>
  </si>
  <si>
    <t>Collects information on ownership and management type of selected woodlands, to complement data collected through field survey.</t>
  </si>
  <si>
    <t>Collects information on the volumes of roundwood used for round fencing, certification and employment. Used to compile forest sector statistics, for NS publications and international reporting.</t>
  </si>
  <si>
    <t>Scotland</t>
  </si>
  <si>
    <t>business</t>
  </si>
  <si>
    <t>Economic study of forestry in Scotland</t>
  </si>
  <si>
    <t>Plant Health Service Customer Survey</t>
  </si>
  <si>
    <t xml:space="preserve">Trees and woods in Scottish Towns (TWIST) </t>
  </si>
  <si>
    <t>local authority</t>
  </si>
  <si>
    <t>NI</t>
  </si>
  <si>
    <t>statistics@forestry.gsi.gov.uk</t>
  </si>
  <si>
    <t>Public Opinion of Forestry Survey: UK</t>
  </si>
  <si>
    <t>Public Opinion of Forestry Survey: Scotland</t>
  </si>
  <si>
    <t>Public Opinion of Forestry Survey: Wales</t>
  </si>
  <si>
    <t>Active Forests</t>
  </si>
  <si>
    <t>Business display of Food Hygiene Ratings in England, Northern Ireland and Wales</t>
  </si>
  <si>
    <t>Food Standards Agency</t>
  </si>
  <si>
    <t>Biannual public attitudes tracker wave 8</t>
  </si>
  <si>
    <t>Biannual public attitudes tracker wave 9</t>
  </si>
  <si>
    <t xml:space="preserve">FHRS public attitudes tracker </t>
  </si>
  <si>
    <t>Measuring consumer practices in relation to campylobacter</t>
  </si>
  <si>
    <t>Her Majesty's Revenue and Customs</t>
  </si>
  <si>
    <t>HMRC Top 100 Corp stakeholders (i.e. Business representative bodies, Voluntary sector bodies, Agents); MPs (Westminster) and devolved administrations; and Journalists.</t>
  </si>
  <si>
    <t>&lt;A HREF=\"mailto:alexander.mcbeath@hmrc.gsi.gov.uk\"&gt;alexander.mcbeath@hmrc.gsi.gov.uk&lt;/A&gt;</t>
  </si>
  <si>
    <t>The survey covers Small and Medium businesses and Agents acorss a range of sectors.</t>
  </si>
  <si>
    <t>Exploring Large Business Tax Strategy Behaviour</t>
  </si>
  <si>
    <t xml:space="preserve">Awareness and Impact of the Employment Allowance </t>
  </si>
  <si>
    <t>PAYE Real Time Information - Main migration research at end of year</t>
  </si>
  <si>
    <t>Council Tax Customers</t>
  </si>
  <si>
    <t>To monitor the experience that represented taxpayers have with the VOA when making an appeal against their Council Tax Banding</t>
  </si>
  <si>
    <t>Survey of Agents of High Net Worth Individuals</t>
  </si>
  <si>
    <t>Annual Tax Summaries Evaluation</t>
  </si>
  <si>
    <t>Home Office</t>
  </si>
  <si>
    <t>For 2014, the following industry sectors were covered: Wholesale and Retail, Accommodation and Food, and agriculture, forestry and fishing.</t>
  </si>
  <si>
    <t>Daria Gromyko (Daria.Gromyko@homeoffice.gsi.gov.uk) Chris McKee (Chris.McKee@homeofice.gsi.gov.uk)</t>
  </si>
  <si>
    <t>Pesticide sales survey</t>
  </si>
  <si>
    <t>Health and Safety Exectutive</t>
  </si>
  <si>
    <t>To monitor annual sales of pesticides put on the market for plant protection purposes</t>
  </si>
  <si>
    <t>Businesses that place plant protection products (pesticides) on the UK market.</t>
  </si>
  <si>
    <t>0151 951 3393</t>
  </si>
  <si>
    <t>Dutyholder survey</t>
  </si>
  <si>
    <t>To track HSE performance by collecting feedback from duty holders who have had a recent HSE inspection</t>
  </si>
  <si>
    <t>Businesses that have received a recent inspection visit by HSE</t>
  </si>
  <si>
    <t>2014</t>
  </si>
  <si>
    <t>European Survey of Enterprises on New and Emerging Risks (ESENER-2)</t>
  </si>
  <si>
    <t>DRM Awareness and Attitudes Monitor</t>
  </si>
  <si>
    <t>Ministry of Defence</t>
  </si>
  <si>
    <t>Targets employers to measure how engaged they feel with MOD. Monitors perceptions of areas such as Defence Personnel issues (Reserves) and the Armed Forces Covenance.</t>
  </si>
  <si>
    <t xml:space="preserve">UK </t>
  </si>
  <si>
    <t>Melanie Harnden, DRM</t>
  </si>
  <si>
    <t>MOD and Armed Forces External Reputation Survey</t>
  </si>
  <si>
    <t>Reputation tracker</t>
  </si>
  <si>
    <t>ddc-strategy-commscco@mod.uk</t>
  </si>
  <si>
    <t xml:space="preserve">Potential Applicants Survey (Harris) </t>
  </si>
  <si>
    <t>The Potential Applicants Survey was established in 2008 to provide feedback on peoples’ motives for joining the Royal Navy (RN) / Royal Marines (RM) and their expectations of life in the service.</t>
  </si>
  <si>
    <t>7500 (From July-Dec 2014 survey)</t>
  </si>
  <si>
    <t>NAVYPERS-CNPSRSCH2SO2C@mod.uk</t>
  </si>
  <si>
    <t>Tri-service Families Continuous Attitudes Survey (FAMCAS)</t>
  </si>
  <si>
    <t>The aim of FAMCAS is to assess and monitor the views of spouses and civil partners of Service personnel in key welfare areas including childcare, deployment, education, employment, healthcare and housing. The data are used to aid the development and tracking of military personnel policies, informing Defence personnel programmes such as the New Employment Model and the Armed Forces Covenant.</t>
  </si>
  <si>
    <t>3rd December 2010</t>
  </si>
  <si>
    <t>WDS Head of Branch -  DefStrat-Stat-wds-hd@mod.uk</t>
  </si>
  <si>
    <r>
      <t>6 month post discharge questionnaires</t>
    </r>
    <r>
      <rPr>
        <sz val="9"/>
        <color indexed="12"/>
        <rFont val="Arial"/>
        <family val="2"/>
      </rPr>
      <t xml:space="preserve">  (Right Management Ltd)</t>
    </r>
  </si>
  <si>
    <t>The survey is of ex UK regular service personnel who have used the services provided by them as part of the Career Transition Partnership (CTP), a scheme that helps AF personnel transition into civilian life. The survey is run six months after they have left the Armed Forces.</t>
  </si>
  <si>
    <t>Paul Prideaux (People-TESRR-Reset Mgr)</t>
  </si>
  <si>
    <t>Ministry of Justice</t>
  </si>
  <si>
    <t>To identify the factors they have taken into account when a judge decides on a sentence in order to monitor and evaluate sentencing.</t>
  </si>
  <si>
    <t>emma.marshall@sentencingcouncil.gsi.gov.uk</t>
  </si>
  <si>
    <t>With the Office of the Public Guardian about to introduce an electronic Lasting Power of Attorney application process, there was a recognition that a customer focused exercise was required to understand the benefits and realisations of moving to the electronic process from the current paper system. This exercise continues to provide key driver analysis' of customer satisfaction based on the current paper application and a set of benchmarks that the Office of the Public Guardian could assess itself once it moved to a digital platform.</t>
  </si>
  <si>
    <t>alan.doherty@publicguardian.gsi.gov.uk</t>
  </si>
  <si>
    <t>Deputyship Survey (run by Office of the Public Guardian)</t>
  </si>
  <si>
    <t>Post Registration Behaviours and Satisfaction Survey (run by Office of the Public Guardian)</t>
  </si>
  <si>
    <t>Survey examining the success or otherwise of attorneys and deputies when attempting to use ther registered instruments.</t>
  </si>
  <si>
    <t>Survey of not for profit advice providers (Analytical Services)</t>
  </si>
  <si>
    <t>karen.moreton@justice.gsi.gov.uk</t>
  </si>
  <si>
    <t>Payment by Account Survey (run by the Office of the Public Guardian)</t>
  </si>
  <si>
    <t>tim.mcsweeney@hmiprisons.gsi.gov.uk</t>
  </si>
  <si>
    <t>Civil Court User Survey</t>
  </si>
  <si>
    <t>ramona.franklyn@justice.gsi.gov.uk</t>
  </si>
  <si>
    <t>Legal Problem and Resolution Survey</t>
  </si>
  <si>
    <t>maria.willoughby@justice.gsi.gov.uk</t>
  </si>
  <si>
    <t>Out-of-hours GP services in England</t>
  </si>
  <si>
    <t>National Audit Office</t>
  </si>
  <si>
    <t>Public Health Englands grant to local authorities</t>
  </si>
  <si>
    <t>Paying government suppliers on time</t>
  </si>
  <si>
    <t>Maintaining strategic infrastructure roads</t>
  </si>
  <si>
    <t>Survey of patients expectations</t>
  </si>
  <si>
    <t>National Savings and Investments</t>
  </si>
  <si>
    <t>Financial Adviser awareness survey</t>
  </si>
  <si>
    <t>Measure awareness of NS&amp;I</t>
  </si>
  <si>
    <t>Complaints Handling Survey - phone</t>
  </si>
  <si>
    <t>Complaints Handling Survey - Back Ofice</t>
  </si>
  <si>
    <t>Technology Survey</t>
  </si>
  <si>
    <t>International Payments Survey</t>
  </si>
  <si>
    <t>65+ Bonds - Purchaser Survey</t>
  </si>
  <si>
    <t>Office for National Statistics</t>
  </si>
  <si>
    <t>info@statistics.gov.uk</t>
  </si>
  <si>
    <t>ABS is the  main structural business survey conducted by ONS collecting data on a wide range of variables, including employment, turnover, stocks and capital expenditure. The survey results affect the UK's contributions to and from the EU and regional policies. It is used by National Accounts OGDs and LAs and to benchmark ONS's short-term surveys</t>
  </si>
  <si>
    <t>Survey is used for updating the list of businesses that qualify to complete the Monthly Survey of Consumer Credit Grantors. The purpose of this survey is to minimise the burden, by ensuring ONS only contacts businesses when it is absolutely necessary.</t>
  </si>
  <si>
    <t>Low Carbon (007)</t>
  </si>
  <si>
    <t xml:space="preserve">Survey on Living Conditions - previously called General Lifestyles </t>
  </si>
  <si>
    <t>To produce statistics on poverty, employment and social exclusion.  Used to set targets for reducing poverty and social exclusion in the UK and for monitoring progress against these targets.  The data are used to meet the legislated requirement for European Union Statistics on Income and Living Conditions (EU-SILC)</t>
  </si>
  <si>
    <t>socialsurveys@ons.gsi.gov.uk</t>
  </si>
  <si>
    <t xml:space="preserve">family resource </t>
  </si>
  <si>
    <t>The survey collects detailed information on respondents’ income from all sources
including benefits, tax credits and pensions; housing tenure; caring needs and
responsibilities; disability; expenditure on housing; education; childcare; family
circumstances; child maintenance.</t>
  </si>
  <si>
    <t xml:space="preserve">Health interview survey </t>
  </si>
  <si>
    <t>Health Interview Survey (HIS) is to provide statistics on health status, health determinants and health services for use by the UK Government</t>
  </si>
  <si>
    <t>every 5-6 years (dependent on forthcoming IESS legislation)</t>
  </si>
  <si>
    <t>socialsurveys@ons.gov.uk</t>
  </si>
  <si>
    <t>Opinions and Lifstyle</t>
  </si>
  <si>
    <t>The survey can be used for: providing quick answers to questions of immediate policy interest;measuring the efficacy of publicity campaigns;</t>
  </si>
  <si>
    <t>2014/15</t>
  </si>
  <si>
    <t xml:space="preserve">Household Assets </t>
  </si>
  <si>
    <t>The Survey collects information on people's wealth in Great Britain. Information is collected on physical wealth (household items,cars etc), private pension wealth, property wealth and financial wealth. The survey also collects information on debt.</t>
  </si>
  <si>
    <t>International Passenger survey</t>
  </si>
  <si>
    <t xml:space="preserve">The IPS collects information relating to overseas travel. It has three main purposes, namely
Collection of information about people migrating into and out of the UK
Collection of details of international travel and tourism between the UK and other countries
Collection of information about earnings and expenditure associated with this international travel and tourism
</t>
  </si>
  <si>
    <t>Approx 5550 shifts run across UK ports</t>
  </si>
  <si>
    <t>Approx. 800,000 migrant sift contacts;   250,000 - 300,000 Travel and tourism interviews (290,972 in 2014)</t>
  </si>
  <si>
    <t>Intergrated Household Survey. Secondary use. Information is taken from the Population Survey</t>
  </si>
  <si>
    <t>The aim of the IHS is to produce high-level estimates for particular themes to a higher precision and lower geographic level than current ONS social surveys.</t>
  </si>
  <si>
    <t xml:space="preserve">Labour Force Survey </t>
  </si>
  <si>
    <t>The primary purpose of the LFS is "the prompt publication of key aggregate, whole economy, indicators, for the integrated assessment of labour market conditions. The 'labour market' covers all aspects of people's work, including the education and training needed to equip them for work, the jobs themselves, job-search for those out of work, and income from work and benefits.</t>
  </si>
  <si>
    <t>approx 40,000 households/100,000 individuals per quarter</t>
  </si>
  <si>
    <t>continuous</t>
  </si>
  <si>
    <t xml:space="preserve">Living Costs and Food Survey </t>
  </si>
  <si>
    <t>The LCF is designed primarily as a survey of household expenditure on goods and services. It also gathers information about the income of household members, and is an important and detailed source of income data. The key uses of the LCF include: providing information on spending patterns for the Retail Price Index (RPI); providing household expenditure estimates that feed into the National Accounts and estimates of GDP; and to study how Government taxes and benefits affect household income.</t>
  </si>
  <si>
    <t xml:space="preserve">Dental Health Survey of Children and Young People </t>
  </si>
  <si>
    <t>Provides information to underpin dental health care for children in England, Wales and Northern Ireland. The information collected helps the NHS to understand how the dental health of each generation of children is changing. It is used in the planning of dental care services for the future.</t>
  </si>
  <si>
    <t>Every 10 years</t>
  </si>
  <si>
    <t>2013/14 will run again in 2023</t>
  </si>
  <si>
    <t xml:space="preserve">Crime Survey for England and Wales </t>
  </si>
  <si>
    <t>To produce statistics on crime and perceptions of crime, police and Criminal Justice System.</t>
  </si>
  <si>
    <t>http://www.ons.gov.uk/ons/guide-method/method-quality/specific/crime-statistics-methodology/questionnaires/crime-survey-for-england-and-wales-2014-15--adult-questionnaire.doc
http://www.ons.gov.uk/ons/guide-method/method-quality/specific/crime-statistics-methodology/questionnaires/crime-survey-for-england-and-wales-2014-15--10-15-year-olds.doc</t>
  </si>
  <si>
    <t>Annual Population Survey</t>
  </si>
  <si>
    <t>The Annual Population Survey (APS), which began in 2004, aims to provide data that can produce reliable estimates at local authority level. Key topics covered in the survey include education, employment, health and ethnicity. The APS comprises key variables from the Labour Force Survey (LFS), all its associated LFS boosts and the APS boost sample</t>
  </si>
  <si>
    <t>Due to longitudinal wave element to survey, it is not possible to provide a precise issued sample</t>
  </si>
  <si>
    <t>Welsh Government</t>
  </si>
  <si>
    <t>Pupil Level Annual Schools Census  - Secondary &amp; Middle</t>
  </si>
  <si>
    <t>Welsh Index of Production</t>
  </si>
  <si>
    <t>This Welsh survey feeds into the production of the Welsh short term outputs indicators, particularly the Index of Production for Wales and the Index of Construction for Wales, through the provision of business turnover information. This allows the production estimates of output in the production and construction industries for Wales and the UK in the short term.</t>
  </si>
  <si>
    <t>Teacher sickness absence</t>
  </si>
  <si>
    <t>Monitoring sickness absence levels for teachers</t>
  </si>
  <si>
    <t>Survey of visitor attractions</t>
  </si>
  <si>
    <t>Collate the annual number of visits to attractions in Wales. Profile data on attractions.</t>
  </si>
  <si>
    <t>Stock and Rents of social landlord properties (STOCK_RENT)</t>
  </si>
  <si>
    <t>To monitor stock and Rent arrears of social landlords properties - used by WG policy team</t>
  </si>
  <si>
    <t>Academic Expertise for Business: Final Evaluation Beneficiary Surveys</t>
  </si>
  <si>
    <t>CyMAL Spotlite Survey 2015</t>
  </si>
  <si>
    <t>Retailer Survey - Single Use Carrier bag</t>
  </si>
  <si>
    <t>Identification of Transition Arrangements from School to Post-16 Further and Higher Education and Training for Young People with Learning Difficulties and/or Disabilities</t>
  </si>
  <si>
    <t>Free Breakfast in Primary Schools (FBIPS) - Survey for LA's</t>
  </si>
  <si>
    <t>Business Wales Mentoring Survey</t>
  </si>
  <si>
    <t>Evaluation of Skills Growth Wales – Learner and Employer Survey</t>
  </si>
  <si>
    <t>Children's Omnibus</t>
  </si>
  <si>
    <t>Data collected on six monthly basis to focus on the frequency of attendance and participation to the arts by 7-18 year olds in Wales</t>
  </si>
  <si>
    <t>Omnibus Survey</t>
  </si>
  <si>
    <t>Data collected on a annual basis to focus on the frequency of attendance and participation to the arts by those aged 16 plus.</t>
  </si>
  <si>
    <t>Wales Tourism Visitor Survey - CyMAL Boost</t>
  </si>
  <si>
    <t>Information on profile and trip characteristics of visitors to Museums in Wales, mainly policy related information</t>
  </si>
  <si>
    <t>National Survey for Wales</t>
  </si>
  <si>
    <t xml:space="preserve">Cross-cutting survey that gathers information on topics including public services and well-being.  </t>
  </si>
  <si>
    <t>surveys@wales.gsi.gov.uk</t>
  </si>
  <si>
    <t>Welsh Health Survey</t>
  </si>
  <si>
    <t>To provide information about the health and health-related lifestyles of people in Wales in order to inform and monitor policies to improve health and reduce health inequalities (e.g. Programme for Government, Together for Health, Our Healthy Future).</t>
  </si>
  <si>
    <t>stats.healthinfo@wales.gsi.gov.uk.</t>
  </si>
  <si>
    <t>Active Adults Survey (2014)</t>
  </si>
  <si>
    <t>The data from this survey enables us and our partners to strategically monitor and track trends in sports participation in Adults. This provides a base of evidence from which to shape sports policy and practice.</t>
  </si>
  <si>
    <t>research@sportwales.org.uk</t>
  </si>
  <si>
    <t>Understanding Society</t>
  </si>
  <si>
    <t xml:space="preserve">A world leading study of the socio-economic circumstances and attitudes of 100,000 individuals in 40,000 British households.  Our funding supports the core data collection. </t>
  </si>
  <si>
    <t>Free Breakfast in Primary Schools (FBIPS) - Survey for Schools</t>
  </si>
  <si>
    <t>Survey of Jobs Growth Wales (JGW) Applicants</t>
  </si>
  <si>
    <t xml:space="preserve">Glastir Woodland Element Up-take Survey </t>
  </si>
  <si>
    <t>Skills Conditionality Pilot – baseline study of clients</t>
  </si>
  <si>
    <r>
      <t xml:space="preserve">Responsible Department
</t>
    </r>
    <r>
      <rPr>
        <b/>
        <i/>
        <sz val="10"/>
        <color theme="0"/>
        <rFont val="Arial"/>
        <family val="2"/>
      </rPr>
      <t xml:space="preserve">If surveys are shared, list all </t>
    </r>
    <r>
      <rPr>
        <b/>
        <i/>
        <u/>
        <sz val="10"/>
        <color theme="0"/>
        <rFont val="Arial"/>
        <family val="2"/>
      </rPr>
      <t>departments</t>
    </r>
  </si>
  <si>
    <r>
      <t xml:space="preserve">Link to </t>
    </r>
    <r>
      <rPr>
        <b/>
        <u/>
        <sz val="10"/>
        <color theme="0"/>
        <rFont val="Arial"/>
        <family val="2"/>
      </rPr>
      <t>Questionnaire</t>
    </r>
  </si>
  <si>
    <r>
      <t xml:space="preserve">Survey Status </t>
    </r>
    <r>
      <rPr>
        <b/>
        <sz val="10"/>
        <color theme="0"/>
        <rFont val="Arial"/>
        <family val="2"/>
      </rPr>
      <t>(please select ONLY ONE response)</t>
    </r>
  </si>
  <si>
    <r>
      <t xml:space="preserve">Respondent type
</t>
    </r>
    <r>
      <rPr>
        <b/>
        <sz val="10"/>
        <color theme="0"/>
        <rFont val="Arial"/>
        <family val="2"/>
      </rPr>
      <t xml:space="preserve">  (please select all columns that apply)</t>
    </r>
  </si>
  <si>
    <r>
      <rPr>
        <b/>
        <u/>
        <sz val="10"/>
        <color theme="0"/>
        <rFont val="Arial"/>
        <family val="2"/>
      </rPr>
      <t>Issued sample size</t>
    </r>
    <r>
      <rPr>
        <b/>
        <sz val="10"/>
        <color theme="0"/>
        <rFont val="Arial"/>
        <family val="2"/>
      </rPr>
      <t xml:space="preserve">
(</t>
    </r>
    <r>
      <rPr>
        <b/>
        <i/>
        <sz val="10"/>
        <color theme="0"/>
        <rFont val="Arial"/>
        <family val="2"/>
      </rPr>
      <t>per survey run)</t>
    </r>
  </si>
  <si>
    <r>
      <rPr>
        <b/>
        <u/>
        <sz val="10"/>
        <color theme="0"/>
        <rFont val="Arial"/>
        <family val="2"/>
      </rPr>
      <t>Number of responses</t>
    </r>
    <r>
      <rPr>
        <b/>
        <sz val="10"/>
        <color theme="0"/>
        <rFont val="Arial"/>
        <family val="2"/>
      </rPr>
      <t xml:space="preserve"> (per survey run)</t>
    </r>
  </si>
  <si>
    <r>
      <rPr>
        <b/>
        <u/>
        <sz val="10"/>
        <color theme="0"/>
        <rFont val="Arial"/>
        <family val="2"/>
      </rPr>
      <t>Contributes to official statistics</t>
    </r>
    <r>
      <rPr>
        <b/>
        <sz val="10"/>
        <color theme="0"/>
        <rFont val="Arial"/>
        <family val="2"/>
      </rPr>
      <t>?</t>
    </r>
  </si>
  <si>
    <t>Survey Contact Number</t>
  </si>
  <si>
    <t>Not Available</t>
  </si>
  <si>
    <r>
      <rPr>
        <b/>
        <u/>
        <sz val="10"/>
        <color theme="0"/>
        <rFont val="Arial"/>
        <family val="2"/>
      </rPr>
      <t>Compliance Cost</t>
    </r>
    <r>
      <rPr>
        <b/>
        <sz val="10"/>
        <color theme="0"/>
        <rFont val="Arial"/>
        <family val="2"/>
      </rPr>
      <t xml:space="preserve"> </t>
    </r>
    <r>
      <rPr>
        <b/>
        <i/>
        <sz val="10"/>
        <color theme="0"/>
        <rFont val="Arial"/>
        <family val="2"/>
      </rPr>
      <t>(per survey run)</t>
    </r>
  </si>
  <si>
    <r>
      <t xml:space="preserve">Regular or </t>
    </r>
    <r>
      <rPr>
        <b/>
        <u/>
        <sz val="10"/>
        <color theme="0"/>
        <rFont val="Arial"/>
        <family val="2"/>
      </rPr>
      <t>Ad-Hoc</t>
    </r>
  </si>
  <si>
    <t>Not run in 2014/15</t>
  </si>
  <si>
    <t xml:space="preserve">As per the Population Survey </t>
  </si>
  <si>
    <t>Type</t>
  </si>
  <si>
    <t>Department for Education</t>
  </si>
  <si>
    <t>Health and Safety Executive</t>
  </si>
  <si>
    <t>Dept Lists</t>
  </si>
  <si>
    <r>
      <t xml:space="preserve">Enter Survey Name
</t>
    </r>
    <r>
      <rPr>
        <b/>
        <sz val="10"/>
        <color indexed="9"/>
        <rFont val="Arial"/>
        <family val="2"/>
      </rPr>
      <t>Please double click when entering search term</t>
    </r>
  </si>
  <si>
    <t>Link</t>
  </si>
  <si>
    <t>This information is not requested for ad-hoc surveys</t>
  </si>
  <si>
    <t xml:space="preserve">Link  </t>
  </si>
  <si>
    <t xml:space="preserve">Link </t>
  </si>
  <si>
    <t xml:space="preserve">Paper </t>
  </si>
  <si>
    <t xml:space="preserve"> http://www.crimesurvey.co.uk/index.html
</t>
  </si>
  <si>
    <t>Low Carbon Survey</t>
  </si>
  <si>
    <t>Statutory Surveys</t>
  </si>
  <si>
    <t>Mandatory Surveys</t>
  </si>
  <si>
    <t>Voluntary Surveys</t>
  </si>
  <si>
    <t>Northern Ireland</t>
  </si>
  <si>
    <t>Academies and maintained schools- Oversight and intervention LA</t>
  </si>
  <si>
    <t>Academies and maintained schools- Oversight and intervention MAT</t>
  </si>
  <si>
    <t>Adult Psychiatric Morbidity Survey 2014</t>
  </si>
  <si>
    <t xml:space="preserve">Animal feedingstuffs </t>
  </si>
  <si>
    <t>Annual Acquisitions  and Disposals of Capital  Assets Survey</t>
  </si>
  <si>
    <t>Annual Business Survey (202)</t>
  </si>
  <si>
    <t>Annual Customer Satisfaction Survey</t>
  </si>
  <si>
    <t>Annual Inward Foreign Direct Investment Survey</t>
  </si>
  <si>
    <t>Annual Outward Foreign Direct Investment Survey</t>
  </si>
  <si>
    <t>Annual Survey of Hours and Earnings</t>
  </si>
  <si>
    <t>Annual Survey of Pension Funds: Balance Sheet</t>
  </si>
  <si>
    <t>Aquaculture production</t>
  </si>
  <si>
    <t>Armagh Revitalisation</t>
  </si>
  <si>
    <t>Ballycastle Revitalisation</t>
  </si>
  <si>
    <t>Ballyclare Revitalisation</t>
  </si>
  <si>
    <t>Ballymena Revitalisation</t>
  </si>
  <si>
    <t>Banbridge Public Realm</t>
  </si>
  <si>
    <t>BIS Leadership &amp; Management Survey</t>
  </si>
  <si>
    <t>BIS Small Business Survey</t>
  </si>
  <si>
    <t>Business Monitor</t>
  </si>
  <si>
    <t>Business Register and Employment Survey</t>
  </si>
  <si>
    <t>Carrickfergus Public Realm</t>
  </si>
  <si>
    <t>Carrickfergus Revitalisation</t>
  </si>
  <si>
    <t>Cereal yields survey</t>
  </si>
  <si>
    <t>Coal Inquiry</t>
  </si>
  <si>
    <t>Coleraine Revitalisation</t>
  </si>
  <si>
    <t>Consumer Credit Grantors Register Update</t>
  </si>
  <si>
    <t>Continuing Survey of Road Goods Transport (NI)</t>
  </si>
  <si>
    <t>Cookstown Revitalisation</t>
  </si>
  <si>
    <t>Current Enrolment and Staffing Levels per Nursery Class</t>
  </si>
  <si>
    <t>Customer Satisfaction Survey</t>
  </si>
  <si>
    <t>December Agricultural &amp; Horticulture survey</t>
  </si>
  <si>
    <t xml:space="preserve">Domestic Mergers and Acquisitions </t>
  </si>
  <si>
    <t>Dromore Revitalisation</t>
  </si>
  <si>
    <t>E-Commerce (187)</t>
  </si>
  <si>
    <t>E-Commerce Survey</t>
  </si>
  <si>
    <t>Egg packers survey</t>
  </si>
  <si>
    <t>Employer Survey in respect of Vacancy Mangement within the Employment Servcies</t>
  </si>
  <si>
    <t>Evaluation of Esential Skills 2011 - 2014</t>
  </si>
  <si>
    <t>Farm Saftey Survey</t>
  </si>
  <si>
    <t xml:space="preserve">Financial Institutions Register Survey </t>
  </si>
  <si>
    <t>Fixed Penalty Notices for Clean Neighbourhoods Offences 
(Litter &amp; Dog Fouling)</t>
  </si>
  <si>
    <t>Hatcheries survey</t>
  </si>
  <si>
    <t>Hired and paid labour survey</t>
  </si>
  <si>
    <t>Horticultural surveys</t>
  </si>
  <si>
    <t>Hotel/GH/BB/GA Occupancy Survey</t>
  </si>
  <si>
    <t>Index of Production (IOP)</t>
  </si>
  <si>
    <t>Index of Services (IOS)</t>
  </si>
  <si>
    <t>InnovateUs Programme - year 1 evaluation update</t>
  </si>
  <si>
    <t>InnovateUs Programme - year 2 evaluation update</t>
  </si>
  <si>
    <t>InnovateUs Programme - year 3 evaluation</t>
  </si>
  <si>
    <t>Inter Departmental Business Register</t>
  </si>
  <si>
    <t>June Agricultural &amp; Horticulture Census</t>
  </si>
  <si>
    <t>Kilkeel Revitalisation</t>
  </si>
  <si>
    <t>Labour Disputes Survey</t>
  </si>
  <si>
    <t>Larne Revitalisation</t>
  </si>
  <si>
    <t>Lurgan Revitalisation</t>
  </si>
  <si>
    <t>Magherafelt ReStore</t>
  </si>
  <si>
    <t>Milk utilisation survey</t>
  </si>
  <si>
    <t>Monthly Business Survey</t>
  </si>
  <si>
    <t>Monthly Customer Satisfaction Survey April 2014</t>
  </si>
  <si>
    <t>Monthly Survey for Index Numbers of Import Prices</t>
  </si>
  <si>
    <t>Monthly Survey for Index Numbers of Producer Prices</t>
  </si>
  <si>
    <t>Monthly Survey of Consumer Credit Grantors</t>
  </si>
  <si>
    <t>NI Advice Services Consortium Survey</t>
  </si>
  <si>
    <t>Noise Complaint Statistics Northern Ireland</t>
  </si>
  <si>
    <t>Non-Teaching Staff in schools</t>
  </si>
  <si>
    <t xml:space="preserve">Northern Ireland Annual Business Inquiry                                      </t>
  </si>
  <si>
    <t>Occupational Pension Scheme Survey</t>
  </si>
  <si>
    <t>Pesticide usage survey</t>
  </si>
  <si>
    <t>Portadown Linkages Public Realm</t>
  </si>
  <si>
    <t>Portadown Revitalisation</t>
  </si>
  <si>
    <t>Portrush Revitalisation Phase I</t>
  </si>
  <si>
    <t>Portrush Revitalisation Phase II</t>
  </si>
  <si>
    <t>Portstewart Revitalisation</t>
  </si>
  <si>
    <t>Potato merchants</t>
  </si>
  <si>
    <t>Potato yields survey</t>
  </si>
  <si>
    <t>Prompt Payments</t>
  </si>
  <si>
    <t>Purchasing Managers Index (PMI)</t>
  </si>
  <si>
    <t>Quarterly Aquisitions and Disposals of Capital Assets Survey</t>
  </si>
  <si>
    <t>Quarterly Construction Enquiry</t>
  </si>
  <si>
    <t>Quarterly Employment Survey</t>
  </si>
  <si>
    <t>Quarterly Inward Foreign Direct Investment Survey</t>
  </si>
  <si>
    <t>Quarterly Outward Foreign Direct Investment Survey</t>
  </si>
  <si>
    <t>Quarterly Stocks Inquiry</t>
  </si>
  <si>
    <t>Quarterly Survey of Pension Funds: Income and Expenditure</t>
  </si>
  <si>
    <t>Quarterly Survey of Pension Funds: Transactions and Balances</t>
  </si>
  <si>
    <t>Raw milk producer price survey</t>
  </si>
  <si>
    <t>Recruitment for Monthly Survey for Index Number of Producer Prices</t>
  </si>
  <si>
    <t>Review of Youth Training - Employer Survey</t>
  </si>
  <si>
    <t>School / Stakeholder Interviews - Research into the use of Commercial Assessments and their fit with the Curriculum in Northern Ireland</t>
  </si>
  <si>
    <t>School Meals Census 2014/15</t>
  </si>
  <si>
    <t>School Omnibus Survey</t>
  </si>
  <si>
    <t>School Survey - Research into the use of Commercial Assessments and their fit with the Curriculum in Northern Ireland</t>
  </si>
  <si>
    <t>Self-Catering Occupancy Survey</t>
  </si>
  <si>
    <t>Sight Test Survey 2014</t>
  </si>
  <si>
    <t>Survey of fertiliser deliveries</t>
  </si>
  <si>
    <t>Survey of Research and Development (R&amp;D) within Northern Ireland (annual)</t>
  </si>
  <si>
    <t>Teacher Vacancies</t>
  </si>
  <si>
    <t>The Future of Early Stage and Growth Finance in NI</t>
  </si>
  <si>
    <t>Ticketing Transaction Survey</t>
  </si>
  <si>
    <t>Tourism Industry Barometer June, September, December 2014</t>
  </si>
  <si>
    <t>TSS Trader Satisfaction</t>
  </si>
  <si>
    <t>UK Innovation Survey</t>
  </si>
  <si>
    <t>UK Manufacturers' Sales by Product (Prodcom) - (Previously Annual PRODCOM Inquiry)</t>
  </si>
  <si>
    <t>Visitor Attraction Survey</t>
  </si>
  <si>
    <t>Survey Contact Information</t>
  </si>
  <si>
    <t xml:space="preserve">Not Available </t>
  </si>
  <si>
    <t>Not Applicable</t>
  </si>
  <si>
    <t>4560 minutes</t>
  </si>
  <si>
    <t>2,995 minutes</t>
  </si>
  <si>
    <t>201600 minutes</t>
  </si>
  <si>
    <t>Biennial</t>
  </si>
  <si>
    <t>1500 minutes</t>
  </si>
  <si>
    <t>90 minutes</t>
  </si>
  <si>
    <t>Prevalence of mental health conditions in the adult population of England</t>
  </si>
  <si>
    <t>1478500 minutes</t>
  </si>
  <si>
    <t>Agricultural Economy Branch</t>
  </si>
  <si>
    <t>Paper questionnaire</t>
  </si>
  <si>
    <t>Currently run</t>
  </si>
  <si>
    <t>farmsurvey.ped@dardni.gov.uk</t>
  </si>
  <si>
    <t>ONS on behalf of ELMSB, NISRA, DFP</t>
  </si>
  <si>
    <t>Postal</t>
  </si>
  <si>
    <t>statistics@dfpni.gov.uk</t>
  </si>
  <si>
    <t>Invest NI</t>
  </si>
  <si>
    <t>analyticalservices@detini.gov.uk</t>
  </si>
  <si>
    <t>491594 minutes</t>
  </si>
  <si>
    <t>ELMSB</t>
  </si>
  <si>
    <t>26320 minutes</t>
  </si>
  <si>
    <t>113850 minutes</t>
  </si>
  <si>
    <t>Face to Face questionnaire/Paper questionnaire</t>
  </si>
  <si>
    <t>Analytical Services Unit</t>
  </si>
  <si>
    <t>Face to face</t>
  </si>
  <si>
    <t>Discontinued in 2015</t>
  </si>
  <si>
    <t>asu@dsdni.gov.uk</t>
  </si>
  <si>
    <t>Cuture and Society</t>
  </si>
  <si>
    <t>27313 minutes</t>
  </si>
  <si>
    <t>Biannual</t>
  </si>
  <si>
    <t>21472 minutes</t>
  </si>
  <si>
    <t>10 minutes</t>
  </si>
  <si>
    <t>InterTradeIreland</t>
  </si>
  <si>
    <t xml:space="preserve">The criteria specifies companies with 20+ employment for which the enterprise contains only a live VAT or a live PAYE and No Local Unit (LU). The survey covers whole economy but for some industries has additional criteria applied. All unproven non-rep VATs with zero employment are included for units that are Holding Companies and companies in the oil and gas industry. Construction units are selected based on the following: VAT only RUs 10+ employment legal Status 1. VAT only RUs 20+ employment. All other Status (2-7)PAYE only RUs 10+ employment. All Status 1-7 </t>
  </si>
  <si>
    <t>Paper Questionnaire</t>
  </si>
  <si>
    <t>12091 minutes</t>
  </si>
  <si>
    <t>4800 minutes</t>
  </si>
  <si>
    <t>21736 minutes</t>
  </si>
  <si>
    <t>15 minutes</t>
  </si>
  <si>
    <t>6165 minutes</t>
  </si>
  <si>
    <t>73803 minutes</t>
  </si>
  <si>
    <t>4935 minutes</t>
  </si>
  <si>
    <t>2955 minutes</t>
  </si>
  <si>
    <t>5126 minutes</t>
  </si>
  <si>
    <t>11265 minutes</t>
  </si>
  <si>
    <t xml:space="preserve">csrb@drdni.gov.uk </t>
  </si>
  <si>
    <t xml:space="preserve">
1,909,200 minutes</t>
  </si>
  <si>
    <t>Early Years - Learning to Learn Team</t>
  </si>
  <si>
    <t>statistics@deni.gov.uk</t>
  </si>
  <si>
    <t>10000 minutes</t>
  </si>
  <si>
    <t>HSENI</t>
  </si>
  <si>
    <t>399 minutes</t>
  </si>
  <si>
    <t>18285 minutes</t>
  </si>
  <si>
    <t>50535 minutes</t>
  </si>
  <si>
    <t>6000 minutes</t>
  </si>
  <si>
    <t>11440 minutes</t>
  </si>
  <si>
    <t>Face to Face questionnaire</t>
  </si>
  <si>
    <t>Employment Service</t>
  </si>
  <si>
    <t>analyticalservices@delni.gov.uk</t>
  </si>
  <si>
    <t>478800 minutes</t>
  </si>
  <si>
    <t>Further Educ</t>
  </si>
  <si>
    <t>30 minutes</t>
  </si>
  <si>
    <t>2460 minutes</t>
  </si>
  <si>
    <t>64 minutes</t>
  </si>
  <si>
    <t>Face to Face questionnaire / Telephone questionnaire</t>
  </si>
  <si>
    <t>13797 minutes</t>
  </si>
  <si>
    <t>Regulatory &amp; Natural Resources Policy Division</t>
  </si>
  <si>
    <t>Online/Email</t>
  </si>
  <si>
    <t>Councils</t>
  </si>
  <si>
    <t>The 2015/16 exercise is in the process of being completed.
A decision on conducting this survey beyond 2015/16 has Currently runt yet been taken</t>
  </si>
  <si>
    <t>asb@doeni.gov.uk</t>
  </si>
  <si>
    <t>48 minutes</t>
  </si>
  <si>
    <t>200 minutes</t>
  </si>
  <si>
    <t>536270 minutes</t>
  </si>
  <si>
    <t>50 minutes</t>
  </si>
  <si>
    <t>900 minutes</t>
  </si>
  <si>
    <t>31281 minutes</t>
  </si>
  <si>
    <t>Tourism Statistics</t>
  </si>
  <si>
    <t>Postal (with online or telephone data entry option)</t>
  </si>
  <si>
    <t>tourismstatistics@dfpni.gov.uk</t>
  </si>
  <si>
    <t>66150 minutes</t>
  </si>
  <si>
    <t>9632 minutes</t>
  </si>
  <si>
    <t>Postal with an option to complete by TDE</t>
  </si>
  <si>
    <t>Secondary use. Nil compliance</t>
  </si>
  <si>
    <t xml:space="preserve">
1,272,916   minutes</t>
  </si>
  <si>
    <t>315 minutes</t>
  </si>
  <si>
    <t>1200000 minutes</t>
  </si>
  <si>
    <t>4960 minutes</t>
  </si>
  <si>
    <t>275970 minutes</t>
  </si>
  <si>
    <t>13284.2357632386 minutes</t>
  </si>
  <si>
    <t>43040 minutes</t>
  </si>
  <si>
    <t>15084 minutes</t>
  </si>
  <si>
    <t>12232 minutes</t>
  </si>
  <si>
    <t>121530 minutes</t>
  </si>
  <si>
    <t>25000 minutes</t>
  </si>
  <si>
    <t>6400 minutes</t>
  </si>
  <si>
    <t>368125 minutes</t>
  </si>
  <si>
    <t>458986 minutes</t>
  </si>
  <si>
    <t>68275 minutes</t>
  </si>
  <si>
    <t>Regulatory and Environmental Policy Division</t>
  </si>
  <si>
    <t>81585 minutes</t>
  </si>
  <si>
    <t>Statistics and Research Team</t>
  </si>
  <si>
    <t>Email questionnaire</t>
  </si>
  <si>
    <t xml:space="preserve">Currently run </t>
  </si>
  <si>
    <t>Postal with an option to complete on-line</t>
  </si>
  <si>
    <t>9600 minutes</t>
  </si>
  <si>
    <t>45600 minutes</t>
  </si>
  <si>
    <t>10 minutes per F2F examination minutes</t>
  </si>
  <si>
    <t>41830 minutes</t>
  </si>
  <si>
    <t>5140 minutes</t>
  </si>
  <si>
    <t>AFBI - (ALB)</t>
  </si>
  <si>
    <t>272438 minutes</t>
  </si>
  <si>
    <t>7470 minutes</t>
  </si>
  <si>
    <t>Face to face questionnaire</t>
  </si>
  <si>
    <t>97640 minutes</t>
  </si>
  <si>
    <t>96902 minutes</t>
  </si>
  <si>
    <t>164797 minutes</t>
  </si>
  <si>
    <t>10795 minutes</t>
  </si>
  <si>
    <t>39195 minutes</t>
  </si>
  <si>
    <t>27495 minutes</t>
  </si>
  <si>
    <t>Local Government Policy Division</t>
  </si>
  <si>
    <t>30300 minutes</t>
  </si>
  <si>
    <t>50650 minutes</t>
  </si>
  <si>
    <t>30000 minutes</t>
  </si>
  <si>
    <t>72200 minutes</t>
  </si>
  <si>
    <t>30700 minutes</t>
  </si>
  <si>
    <t>CSU / Nisra / DFP</t>
  </si>
  <si>
    <t>form &amp; telephone</t>
  </si>
  <si>
    <t>csu.nisra@dfpni.gov.uk</t>
  </si>
  <si>
    <t>Postal with Option to complete by TDE</t>
  </si>
  <si>
    <t>Triannual</t>
  </si>
  <si>
    <t>960 minutes</t>
  </si>
  <si>
    <t>7890 minutes</t>
  </si>
  <si>
    <t>20 minutes</t>
  </si>
  <si>
    <t>DEL HQ</t>
  </si>
  <si>
    <t>21360 minutes</t>
  </si>
  <si>
    <t>Assessment and Qualification Team</t>
  </si>
  <si>
    <t>E-mail questionnaire</t>
  </si>
  <si>
    <t>On-line questionnaire</t>
  </si>
  <si>
    <t>4311 minutes</t>
  </si>
  <si>
    <t>Project Support Analysis Branch</t>
  </si>
  <si>
    <t>Other</t>
  </si>
  <si>
    <t>statistics@dhsspsni.gov.uk</t>
  </si>
  <si>
    <t>5000 minutes</t>
  </si>
  <si>
    <t>10250 minutes</t>
  </si>
  <si>
    <t>35 minutes</t>
  </si>
  <si>
    <t>165130 minutes</t>
  </si>
  <si>
    <t>120 minutes</t>
  </si>
  <si>
    <t>1157200 minutes</t>
  </si>
  <si>
    <t>11760 minutes</t>
  </si>
  <si>
    <t>63000 minutes</t>
  </si>
  <si>
    <t>4415 minutes</t>
  </si>
  <si>
    <t>315000 minutes</t>
  </si>
  <si>
    <t>2100 minutes</t>
  </si>
  <si>
    <t>Telephone survey</t>
  </si>
  <si>
    <t>Unable to calculate</t>
  </si>
  <si>
    <t>87,070 minutes</t>
  </si>
  <si>
    <t>39640 minutes</t>
  </si>
  <si>
    <t>12000 minutes</t>
  </si>
  <si>
    <t>ASU</t>
  </si>
  <si>
    <t>Arts Council of Northern Ireland</t>
  </si>
  <si>
    <t>michelle.furphy@dcalni.gov.uk</t>
  </si>
  <si>
    <t>Tourism NI</t>
  </si>
  <si>
    <t>189000 minutes</t>
  </si>
  <si>
    <t>Consumer Affairs</t>
  </si>
  <si>
    <t>To help estimate the value of UK Defence Exports (New Orders) [UKTI]</t>
  </si>
  <si>
    <t>4860 minutes</t>
  </si>
  <si>
    <t>1800 minutes</t>
  </si>
  <si>
    <t>170000 minutes</t>
  </si>
  <si>
    <t>20260 minutes</t>
  </si>
  <si>
    <t>Index</t>
  </si>
  <si>
    <t>01142075195</t>
  </si>
  <si>
    <t>Business Surveys</t>
  </si>
  <si>
    <t>Department for Business, Innovation &amp; Skills</t>
  </si>
  <si>
    <t>Department for Communities &amp; Local Government</t>
  </si>
  <si>
    <t>Department for Culture, Media &amp; Sport</t>
  </si>
  <si>
    <t>Department for Energy &amp; Climate Change</t>
  </si>
  <si>
    <t>Department for Environment, Food &amp; Rural Affairs</t>
  </si>
  <si>
    <t>Department for Work &amp; Pensions</t>
  </si>
  <si>
    <t>Health &amp; Safety Executive</t>
  </si>
  <si>
    <t>Her Majesty's Revenue &amp; Customs</t>
  </si>
  <si>
    <t>6 month post discharge questionnaires  (Right Management Ltd)</t>
  </si>
  <si>
    <t>National Savings &amp; Investment</t>
  </si>
  <si>
    <t xml:space="preserve">The On-Line List of Government Statistical Surveys (OLGSS) provides a comprehensive picture of government statistical surveys to businesses and local authorities and has two main functions:
- To reduce the duplication of surveys across government by providing departments with a single source of information about government statistical surveys
- To aid compliance with and monitoring of practices 1, 2 and 5 of Principle 6 of the UK Code of Practice for Official Statistics
Please note that only one government department runs each survey, but the cost of running the survey can sometimes be shared, and therefore compliance costs will be split based on the proportion owned by each department. For this reason the same survey may appear in the list twice, under two different government departments. Also the OLGSS provides information about both regular and ad-hoc surveys, however less information is available for ad-hoc surveys compared to regular surveys because of the unique nature of ad-hoc surveys. 
</t>
  </si>
  <si>
    <t>Version</t>
  </si>
  <si>
    <t>Owner</t>
  </si>
  <si>
    <t>Adam Tucker</t>
  </si>
  <si>
    <t>Release Date</t>
  </si>
  <si>
    <t>Status</t>
  </si>
  <si>
    <t>Published</t>
  </si>
  <si>
    <t>Unknown as hosted on external website</t>
  </si>
  <si>
    <t xml:space="preserve">Annual </t>
  </si>
  <si>
    <t xml:space="preserve">NI - Department for Agriculture and Rural Development </t>
  </si>
  <si>
    <t>NI - Department of Culture Arts and Leisure</t>
  </si>
  <si>
    <t>NI - Department of Education</t>
  </si>
  <si>
    <t>NI - Department for Employment and Learning</t>
  </si>
  <si>
    <t>NI - Department of Enterprise Trade and Investment</t>
  </si>
  <si>
    <t>NI - Department of Finance and Personnel</t>
  </si>
  <si>
    <t>NI - Department of Health, Social Services and Public Safety</t>
  </si>
  <si>
    <t>NI - Department of the Environment</t>
  </si>
  <si>
    <t>NI - Department for Regional Development</t>
  </si>
  <si>
    <t>NI - Department for Social Development</t>
  </si>
  <si>
    <t xml:space="preserve">   </t>
  </si>
  <si>
    <t>Adhoc</t>
  </si>
  <si>
    <t>Farm Safety Survey</t>
  </si>
  <si>
    <t/>
  </si>
  <si>
    <t xml:space="preserve">For further information on the OLGSS or any information contained within it, please email the Survey Control &amp; Compliance Team at Survey.Control.&amp;.Compliance@ons.gsi.gov.uk   </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</si>
</sst>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
  </numFmts>
  <fonts count="47">
    <font>
      <sz val="11"/>
      <color theme="1"/>
      <name val="Calibri"/>
      <family val="2"/>
      <scheme val="minor"/>
    </font>
    <font>
      <sz val="11"/>
      <color theme="1"/>
      <name val="Calibri"/>
      <family val="2"/>
      <scheme val="minor"/>
    </font>
    <font>
      <sz val="9"/>
      <name val="Arial"/>
      <family val="2"/>
    </font>
    <font>
      <sz val="9"/>
      <color theme="1"/>
      <name val="Arial"/>
      <family val="2"/>
    </font>
    <font>
      <u/>
      <sz val="10"/>
      <color indexed="12"/>
      <name val="Arial"/>
      <family val="2"/>
    </font>
    <font>
      <sz val="9"/>
      <color indexed="8"/>
      <name val="Arial"/>
      <family val="2"/>
    </font>
    <font>
      <sz val="9"/>
      <color theme="1"/>
      <name val="Calibri"/>
      <family val="2"/>
      <scheme val="minor"/>
    </font>
    <font>
      <u/>
      <sz val="9.9"/>
      <color theme="10"/>
      <name val="Calibri"/>
      <family val="2"/>
    </font>
    <font>
      <u/>
      <sz val="9"/>
      <color indexed="8"/>
      <name val="Arial"/>
      <family val="2"/>
    </font>
    <font>
      <sz val="11"/>
      <color indexed="8"/>
      <name val="Calibri"/>
      <family val="2"/>
    </font>
    <font>
      <u/>
      <sz val="9"/>
      <color theme="1"/>
      <name val="Arial"/>
      <family val="2"/>
    </font>
    <font>
      <sz val="10"/>
      <name val="Arial"/>
      <family val="2"/>
    </font>
    <font>
      <u/>
      <sz val="9"/>
      <name val="Arial"/>
      <family val="2"/>
    </font>
    <font>
      <u/>
      <sz val="11"/>
      <color theme="10"/>
      <name val="Calibri"/>
      <family val="2"/>
      <scheme val="minor"/>
    </font>
    <font>
      <sz val="9"/>
      <color rgb="FFFF0000"/>
      <name val="Arial"/>
      <family val="2"/>
    </font>
    <font>
      <strike/>
      <sz val="9"/>
      <color theme="1"/>
      <name val="Arial"/>
      <family val="2"/>
    </font>
    <font>
      <u/>
      <sz val="9"/>
      <color indexed="12"/>
      <name val="Arial"/>
      <family val="2"/>
    </font>
    <font>
      <b/>
      <sz val="10"/>
      <color theme="0"/>
      <name val="Arial"/>
      <family val="2"/>
    </font>
    <font>
      <b/>
      <i/>
      <sz val="10"/>
      <color theme="0"/>
      <name val="Arial"/>
      <family val="2"/>
    </font>
    <font>
      <b/>
      <sz val="20"/>
      <color theme="0"/>
      <name val="Arial"/>
      <family val="2"/>
    </font>
    <font>
      <b/>
      <sz val="10"/>
      <color indexed="9"/>
      <name val="Arial"/>
      <family val="2"/>
    </font>
    <font>
      <sz val="20"/>
      <name val="Arial"/>
      <family val="2"/>
    </font>
    <font>
      <b/>
      <sz val="11"/>
      <color theme="0"/>
      <name val="Calibri"/>
      <family val="2"/>
      <scheme val="minor"/>
    </font>
    <font>
      <sz val="9"/>
      <color rgb="FF000000"/>
      <name val="Arial"/>
      <family val="2"/>
    </font>
    <font>
      <u/>
      <sz val="9"/>
      <color theme="10"/>
      <name val="Arial"/>
      <family val="2"/>
    </font>
    <font>
      <b/>
      <sz val="11"/>
      <color indexed="8"/>
      <name val="Calibri"/>
      <family val="2"/>
    </font>
    <font>
      <sz val="9"/>
      <color indexed="12"/>
      <name val="Arial"/>
      <family val="2"/>
    </font>
    <font>
      <b/>
      <u/>
      <sz val="10"/>
      <color theme="0"/>
      <name val="Arial"/>
      <family val="2"/>
    </font>
    <font>
      <b/>
      <i/>
      <u/>
      <sz val="10"/>
      <color theme="0"/>
      <name val="Arial"/>
      <family val="2"/>
    </font>
    <font>
      <i/>
      <sz val="9"/>
      <color theme="1"/>
      <name val="Arial"/>
      <family val="2"/>
    </font>
    <font>
      <b/>
      <sz val="20"/>
      <color rgb="FFFFFFFF"/>
      <name val="Calibri"/>
      <family val="2"/>
      <scheme val="minor"/>
    </font>
    <font>
      <b/>
      <sz val="12"/>
      <color theme="1"/>
      <name val="Arial"/>
      <family val="2"/>
    </font>
    <font>
      <b/>
      <sz val="30"/>
      <color theme="3"/>
      <name val="Arial"/>
      <family val="2"/>
    </font>
    <font>
      <i/>
      <sz val="9"/>
      <name val="Arial"/>
      <family val="2"/>
    </font>
    <font>
      <b/>
      <sz val="14"/>
      <color theme="0"/>
      <name val="Arial"/>
      <family val="2"/>
    </font>
    <font>
      <b/>
      <sz val="11"/>
      <color theme="1"/>
      <name val="Calibri"/>
      <family val="2"/>
      <scheme val="minor"/>
    </font>
    <font>
      <b/>
      <sz val="20"/>
      <color theme="0"/>
      <name val="Calibri"/>
      <family val="2"/>
      <scheme val="minor"/>
    </font>
    <font>
      <b/>
      <u/>
      <sz val="11"/>
      <color theme="1"/>
      <name val="Calibri"/>
      <family val="2"/>
      <scheme val="minor"/>
    </font>
    <font>
      <b/>
      <sz val="10"/>
      <color theme="1"/>
      <name val="Arial"/>
      <family val="2"/>
    </font>
    <font>
      <b/>
      <u/>
      <sz val="30"/>
      <color theme="3"/>
      <name val="Arial"/>
      <family val="2"/>
    </font>
    <font>
      <u/>
      <sz val="9.9"/>
      <name val="Calibri"/>
      <family val="2"/>
    </font>
    <font>
      <sz val="10"/>
      <color theme="1"/>
      <name val="Calibri"/>
      <family val="2"/>
      <scheme val="minor"/>
    </font>
    <font>
      <sz val="10"/>
      <name val="Calibri"/>
      <family val="2"/>
      <scheme val="minor"/>
    </font>
    <font>
      <b/>
      <sz val="9"/>
      <color indexed="81"/>
      <name val="Tahoma"/>
      <family val="2"/>
    </font>
    <font>
      <sz val="9"/>
      <color indexed="81"/>
      <name val="Tahoma"/>
      <family val="2"/>
    </font>
    <font>
      <u/>
      <sz val="11"/>
      <color theme="10"/>
      <name val="Calibri"/>
      <family val="2"/>
    </font>
    <font>
      <i/>
      <sz val="9"/>
      <color indexed="8"/>
      <name val="Arial"/>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bgColor indexed="64"/>
      </patternFill>
    </fill>
    <fill>
      <patternFill patternType="solid">
        <fgColor theme="4"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theme="0" tint="-0.14996795556505021"/>
      </top>
      <bottom style="thin">
        <color theme="0" tint="-0.14996795556505021"/>
      </bottom>
      <diagonal/>
    </border>
    <border>
      <left/>
      <right style="hair">
        <color theme="0" tint="-0.24994659260841701"/>
      </right>
      <top style="hair">
        <color theme="0" tint="-0.24994659260841701"/>
      </top>
      <bottom style="hair">
        <color theme="0" tint="-0.24994659260841701"/>
      </bottom>
      <diagonal/>
    </border>
    <border diagonalUp="1">
      <left style="thin">
        <color indexed="64"/>
      </left>
      <right style="thin">
        <color indexed="64"/>
      </right>
      <top style="thin">
        <color indexed="64"/>
      </top>
      <bottom style="thin">
        <color indexed="64"/>
      </bottom>
      <diagonal style="hair">
        <color theme="0" tint="-0.14993743705557422"/>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4" fontId="9" fillId="0" borderId="0" applyFont="0" applyFill="0" applyBorder="0" applyAlignment="0" applyProtection="0"/>
    <xf numFmtId="0" fontId="11" fillId="0" borderId="0"/>
    <xf numFmtId="0" fontId="11" fillId="0" borderId="0"/>
    <xf numFmtId="44" fontId="9" fillId="0" borderId="0" applyFont="0" applyFill="0" applyBorder="0" applyAlignment="0" applyProtection="0"/>
    <xf numFmtId="44" fontId="9" fillId="0" borderId="0" applyFont="0" applyFill="0" applyBorder="0" applyAlignment="0" applyProtection="0"/>
    <xf numFmtId="0" fontId="11" fillId="0" borderId="0"/>
    <xf numFmtId="0" fontId="11" fillId="0" borderId="0"/>
    <xf numFmtId="0" fontId="11" fillId="0" borderId="0"/>
    <xf numFmtId="0" fontId="11" fillId="0" borderId="0"/>
  </cellStyleXfs>
  <cellXfs count="452">
    <xf numFmtId="0" fontId="0" fillId="0" borderId="0" xfId="0"/>
    <xf numFmtId="49" fontId="0" fillId="0" borderId="0" xfId="0" applyNumberFormat="1"/>
    <xf numFmtId="164" fontId="3" fillId="2" borderId="1" xfId="2" applyNumberFormat="1"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0" fillId="2" borderId="0" xfId="0" applyFill="1"/>
    <xf numFmtId="0" fontId="0" fillId="0" borderId="0" xfId="0" pivotButton="1"/>
    <xf numFmtId="0" fontId="0" fillId="0" borderId="0" xfId="0" applyAlignment="1">
      <alignment horizontal="left"/>
    </xf>
    <xf numFmtId="0" fontId="0" fillId="0" borderId="0" xfId="0" applyNumberFormat="1"/>
    <xf numFmtId="0" fontId="0" fillId="2" borderId="0" xfId="0" applyFill="1" applyAlignment="1">
      <alignment horizontal="left"/>
    </xf>
    <xf numFmtId="0" fontId="0" fillId="2" borderId="0" xfId="0" applyNumberFormat="1" applyFill="1"/>
    <xf numFmtId="0" fontId="0" fillId="2" borderId="0" xfId="0" applyFill="1" applyBorder="1"/>
    <xf numFmtId="49" fontId="0" fillId="2" borderId="0" xfId="0" applyNumberFormat="1" applyFill="1"/>
    <xf numFmtId="0" fontId="22" fillId="3" borderId="0" xfId="0" applyFont="1" applyFill="1"/>
    <xf numFmtId="164" fontId="0" fillId="0" borderId="0" xfId="0" applyNumberFormat="1"/>
    <xf numFmtId="0" fontId="0" fillId="0" borderId="0" xfId="0" applyProtection="1">
      <protection hidden="1"/>
    </xf>
    <xf numFmtId="164" fontId="25" fillId="0" borderId="0" xfId="0" applyNumberFormat="1" applyFont="1" applyAlignment="1" applyProtection="1">
      <alignment vertical="top"/>
      <protection hidden="1"/>
    </xf>
    <xf numFmtId="0" fontId="0" fillId="0" borderId="8" xfId="0" applyBorder="1" applyProtection="1">
      <protection hidden="1"/>
    </xf>
    <xf numFmtId="0" fontId="0" fillId="0" borderId="0" xfId="0" applyAlignment="1" applyProtection="1">
      <alignment vertical="top"/>
      <protection hidden="1"/>
    </xf>
    <xf numFmtId="0" fontId="3"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13" fillId="0" borderId="0" xfId="5"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right" vertical="top"/>
      <protection locked="0"/>
    </xf>
    <xf numFmtId="0" fontId="0" fillId="0" borderId="0" xfId="0" applyProtection="1">
      <protection locked="0"/>
    </xf>
    <xf numFmtId="0" fontId="6" fillId="0" borderId="0" xfId="0" applyFont="1" applyFill="1" applyBorder="1" applyProtection="1">
      <protection locked="0"/>
    </xf>
    <xf numFmtId="0" fontId="3" fillId="0" borderId="0" xfId="0" applyFont="1" applyAlignment="1">
      <alignment horizontal="left" vertical="top" wrapText="1"/>
    </xf>
    <xf numFmtId="0" fontId="6" fillId="0" borderId="0" xfId="0" applyFont="1"/>
    <xf numFmtId="0" fontId="0" fillId="0" borderId="0" xfId="0" applyFill="1" applyAlignment="1" applyProtection="1">
      <alignment horizontal="right" vertical="top"/>
      <protection locked="0"/>
    </xf>
    <xf numFmtId="0" fontId="3" fillId="0" borderId="0" xfId="0" applyFont="1"/>
    <xf numFmtId="0" fontId="5" fillId="0" borderId="0" xfId="0" applyFont="1" applyAlignment="1" applyProtection="1">
      <alignment horizontal="left" vertical="top" wrapText="1"/>
      <protection locked="0"/>
    </xf>
    <xf numFmtId="0" fontId="3" fillId="0" borderId="0" xfId="0" applyFont="1" applyFill="1" applyAlignment="1">
      <alignment horizontal="left" vertical="top" wrapText="1"/>
    </xf>
    <xf numFmtId="0" fontId="0" fillId="0" borderId="9" xfId="0" applyBorder="1" applyProtection="1">
      <protection hidden="1"/>
    </xf>
    <xf numFmtId="0" fontId="3" fillId="2" borderId="1" xfId="0" applyFont="1" applyFill="1" applyBorder="1" applyAlignment="1">
      <alignment vertical="top" wrapText="1"/>
    </xf>
    <xf numFmtId="164" fontId="3" fillId="2" borderId="1" xfId="0" applyNumberFormat="1"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right" vertical="top" wrapText="1"/>
    </xf>
    <xf numFmtId="164" fontId="3" fillId="2" borderId="1" xfId="0" applyNumberFormat="1" applyFont="1" applyFill="1" applyBorder="1" applyAlignment="1">
      <alignment horizontal="right" vertical="top" wrapText="1"/>
    </xf>
    <xf numFmtId="0" fontId="5" fillId="2" borderId="1" xfId="0" applyNumberFormat="1"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protection locked="0"/>
    </xf>
    <xf numFmtId="3" fontId="5" fillId="2" borderId="1" xfId="0" applyNumberFormat="1" applyFont="1" applyFill="1" applyBorder="1" applyAlignment="1" applyProtection="1">
      <alignment horizontal="right" vertical="top"/>
      <protection locked="0"/>
    </xf>
    <xf numFmtId="3" fontId="5" fillId="2" borderId="1" xfId="0" applyNumberFormat="1" applyFont="1" applyFill="1" applyBorder="1" applyAlignment="1" applyProtection="1">
      <alignment horizontal="right" vertical="top" wrapText="1"/>
      <protection locked="0"/>
    </xf>
    <xf numFmtId="0" fontId="5" fillId="2" borderId="1" xfId="0" applyFont="1" applyFill="1" applyBorder="1" applyAlignment="1" applyProtection="1">
      <alignment horizontal="right" vertical="top" wrapText="1"/>
      <protection locked="0"/>
    </xf>
    <xf numFmtId="164" fontId="5" fillId="2" borderId="1" xfId="6" applyNumberFormat="1" applyFont="1" applyFill="1" applyBorder="1" applyAlignment="1" applyProtection="1">
      <alignment horizontal="right" vertical="top" wrapText="1"/>
      <protection locked="0"/>
    </xf>
    <xf numFmtId="0" fontId="5" fillId="2" borderId="1" xfId="0" applyNumberFormat="1" applyFont="1" applyFill="1" applyBorder="1" applyAlignment="1" applyProtection="1">
      <alignment horizontal="right" vertical="top" wrapText="1"/>
      <protection locked="0"/>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3" fillId="2" borderId="1" xfId="0" applyNumberFormat="1" applyFont="1" applyFill="1" applyBorder="1" applyAlignment="1">
      <alignment horizontal="right" vertical="top"/>
    </xf>
    <xf numFmtId="164" fontId="3" fillId="2" borderId="1" xfId="0" applyNumberFormat="1" applyFont="1" applyFill="1" applyBorder="1" applyAlignment="1">
      <alignment horizontal="left" vertical="top" wrapText="1"/>
    </xf>
    <xf numFmtId="0" fontId="3" fillId="2" borderId="1" xfId="0" applyNumberFormat="1" applyFont="1" applyFill="1" applyBorder="1" applyAlignment="1" applyProtection="1">
      <alignment horizontal="left" vertical="top" wrapText="1"/>
      <protection locked="0"/>
    </xf>
    <xf numFmtId="3" fontId="3" fillId="2" borderId="1" xfId="0" applyNumberFormat="1" applyFont="1" applyFill="1" applyBorder="1" applyAlignment="1">
      <alignment horizontal="right" vertical="top"/>
    </xf>
    <xf numFmtId="0" fontId="3" fillId="2" borderId="1" xfId="0" applyNumberFormat="1" applyFont="1" applyFill="1" applyBorder="1" applyAlignment="1" applyProtection="1">
      <alignment horizontal="right" vertical="top" wrapText="1"/>
      <protection locked="0"/>
    </xf>
    <xf numFmtId="0" fontId="5" fillId="2" borderId="1" xfId="4" applyFont="1" applyFill="1" applyBorder="1" applyAlignment="1" applyProtection="1">
      <alignment horizontal="left" vertical="top" wrapText="1"/>
      <protection locked="0"/>
    </xf>
    <xf numFmtId="0" fontId="2" fillId="2" borderId="1" xfId="0" applyFont="1" applyFill="1" applyBorder="1" applyAlignment="1">
      <alignment horizontal="right" vertical="top" wrapText="1"/>
    </xf>
    <xf numFmtId="0" fontId="3" fillId="2" borderId="1" xfId="0" applyFont="1" applyFill="1" applyBorder="1" applyAlignment="1" applyProtection="1">
      <alignment horizontal="right" vertical="top" wrapText="1"/>
      <protection locked="0"/>
    </xf>
    <xf numFmtId="0" fontId="2"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3" fillId="2" borderId="1" xfId="3" applyNumberFormat="1" applyFont="1" applyFill="1" applyBorder="1" applyAlignment="1">
      <alignment horizontal="right" vertical="top"/>
    </xf>
    <xf numFmtId="1" fontId="3" fillId="2" borderId="1" xfId="3" applyNumberFormat="1" applyFont="1" applyFill="1" applyBorder="1" applyAlignment="1">
      <alignment horizontal="right" vertical="top"/>
    </xf>
    <xf numFmtId="164" fontId="0" fillId="2" borderId="1" xfId="0" applyNumberFormat="1" applyFill="1" applyBorder="1" applyAlignment="1">
      <alignment vertical="top"/>
    </xf>
    <xf numFmtId="164" fontId="2" fillId="2" borderId="1" xfId="2" applyNumberFormat="1" applyFont="1" applyFill="1" applyBorder="1" applyAlignment="1" applyProtection="1">
      <alignment horizontal="right" vertical="top" wrapText="1"/>
      <protection locked="0"/>
    </xf>
    <xf numFmtId="0" fontId="24" fillId="2" borderId="1" xfId="5" applyFont="1" applyFill="1" applyBorder="1" applyAlignment="1" applyProtection="1">
      <alignment horizontal="right" vertical="top" wrapText="1"/>
      <protection locked="0"/>
    </xf>
    <xf numFmtId="3" fontId="3" fillId="2" borderId="1" xfId="0" applyNumberFormat="1" applyFont="1" applyFill="1" applyBorder="1" applyAlignment="1" applyProtection="1">
      <alignment horizontal="right" vertical="top" wrapText="1"/>
      <protection locked="0"/>
    </xf>
    <xf numFmtId="0" fontId="24" fillId="2" borderId="1" xfId="5" applyFont="1" applyFill="1" applyBorder="1" applyAlignment="1" applyProtection="1">
      <alignment horizontal="right" vertical="top" wrapText="1"/>
    </xf>
    <xf numFmtId="0" fontId="3" fillId="2" borderId="1" xfId="0" applyFont="1" applyFill="1" applyBorder="1" applyAlignment="1" applyProtection="1">
      <alignment horizontal="left" vertical="top"/>
      <protection locked="0"/>
    </xf>
    <xf numFmtId="3" fontId="3" fillId="2" borderId="1" xfId="0" applyNumberFormat="1" applyFont="1" applyFill="1" applyBorder="1" applyAlignment="1" applyProtection="1">
      <alignment horizontal="right" vertical="top"/>
      <protection locked="0"/>
    </xf>
    <xf numFmtId="0" fontId="2" fillId="2" borderId="1" xfId="5" applyFont="1" applyFill="1" applyBorder="1" applyAlignment="1" applyProtection="1">
      <alignment horizontal="left" vertical="top" wrapText="1"/>
    </xf>
    <xf numFmtId="0" fontId="8" fillId="2" borderId="1" xfId="4" applyFont="1" applyFill="1" applyBorder="1" applyAlignment="1" applyProtection="1">
      <alignment horizontal="left" vertical="top" wrapText="1"/>
      <protection locked="0"/>
    </xf>
    <xf numFmtId="164" fontId="3" fillId="2" borderId="1" xfId="0" applyNumberFormat="1" applyFont="1" applyFill="1" applyBorder="1" applyAlignment="1" applyProtection="1">
      <alignment horizontal="right" vertical="top" wrapText="1"/>
      <protection locked="0"/>
    </xf>
    <xf numFmtId="8" fontId="3" fillId="2" borderId="1" xfId="0" applyNumberFormat="1" applyFont="1" applyFill="1" applyBorder="1" applyAlignment="1">
      <alignment horizontal="right" vertical="top"/>
    </xf>
    <xf numFmtId="0" fontId="10" fillId="2" borderId="1" xfId="4" applyFont="1" applyFill="1" applyBorder="1" applyAlignment="1" applyProtection="1">
      <alignment horizontal="left" vertical="top" wrapText="1"/>
      <protection locked="0"/>
    </xf>
    <xf numFmtId="3" fontId="3" fillId="2" borderId="1" xfId="0" applyNumberFormat="1" applyFont="1" applyFill="1" applyBorder="1" applyAlignment="1">
      <alignment horizontal="right" vertical="top" wrapText="1"/>
    </xf>
    <xf numFmtId="3" fontId="2" fillId="2" borderId="1" xfId="0" applyNumberFormat="1" applyFont="1" applyFill="1" applyBorder="1" applyAlignment="1">
      <alignment horizontal="right" vertical="top" wrapText="1"/>
    </xf>
    <xf numFmtId="0" fontId="2" fillId="2" borderId="1" xfId="0" applyNumberFormat="1" applyFont="1" applyFill="1" applyBorder="1" applyAlignment="1" applyProtection="1">
      <alignment horizontal="left" vertical="top" wrapText="1"/>
      <protection locked="0"/>
    </xf>
    <xf numFmtId="2" fontId="3" fillId="2" borderId="1" xfId="0" applyNumberFormat="1" applyFont="1" applyFill="1" applyBorder="1" applyAlignment="1">
      <alignment horizontal="right" vertical="top" wrapText="1"/>
    </xf>
    <xf numFmtId="0" fontId="24" fillId="2" borderId="1" xfId="5" applyFont="1" applyFill="1" applyBorder="1" applyAlignment="1" applyProtection="1">
      <alignment horizontal="left" vertical="top" wrapText="1"/>
    </xf>
    <xf numFmtId="16" fontId="3" fillId="2" borderId="1" xfId="0" applyNumberFormat="1" applyFont="1" applyFill="1" applyBorder="1" applyAlignment="1">
      <alignment horizontal="right" vertical="top" wrapText="1"/>
    </xf>
    <xf numFmtId="0" fontId="5" fillId="2" borderId="1" xfId="0" applyFont="1" applyFill="1" applyBorder="1" applyAlignment="1">
      <alignment horizontal="left" vertical="top" wrapText="1"/>
    </xf>
    <xf numFmtId="0" fontId="5" fillId="2" borderId="1" xfId="7" applyFont="1" applyFill="1" applyBorder="1" applyAlignment="1" applyProtection="1">
      <alignment horizontal="left" vertical="top" wrapText="1"/>
      <protection locked="0"/>
    </xf>
    <xf numFmtId="164" fontId="2" fillId="2" borderId="1" xfId="6" applyNumberFormat="1" applyFont="1" applyFill="1" applyBorder="1" applyAlignment="1" applyProtection="1">
      <alignment horizontal="right" vertical="top" wrapText="1"/>
      <protection locked="0"/>
    </xf>
    <xf numFmtId="49" fontId="5" fillId="2" borderId="1" xfId="0" applyNumberFormat="1" applyFont="1" applyFill="1" applyBorder="1" applyAlignment="1" applyProtection="1">
      <alignment horizontal="right" vertical="top" wrapText="1"/>
      <protection locked="0"/>
    </xf>
    <xf numFmtId="165" fontId="2" fillId="2" borderId="1" xfId="0" applyNumberFormat="1" applyFont="1" applyFill="1" applyBorder="1" applyAlignment="1">
      <alignment horizontal="right" vertical="top"/>
    </xf>
    <xf numFmtId="49" fontId="3" fillId="2" borderId="1" xfId="0" applyNumberFormat="1" applyFont="1" applyFill="1" applyBorder="1" applyAlignment="1">
      <alignment horizontal="right" vertical="top" wrapText="1"/>
    </xf>
    <xf numFmtId="164" fontId="5" fillId="2" borderId="1" xfId="0" applyNumberFormat="1" applyFont="1" applyFill="1" applyBorder="1" applyAlignment="1">
      <alignment horizontal="right" vertical="top"/>
    </xf>
    <xf numFmtId="3" fontId="5" fillId="2" borderId="1" xfId="6" applyNumberFormat="1" applyFont="1" applyFill="1" applyBorder="1" applyAlignment="1" applyProtection="1">
      <alignment horizontal="right" vertical="top" wrapText="1"/>
      <protection locked="0"/>
    </xf>
    <xf numFmtId="0" fontId="23" fillId="2" borderId="1" xfId="0" applyFont="1" applyFill="1" applyBorder="1" applyAlignment="1">
      <alignment vertical="top" wrapText="1"/>
    </xf>
    <xf numFmtId="3" fontId="2" fillId="2" borderId="1" xfId="2" applyNumberFormat="1" applyFont="1" applyFill="1" applyBorder="1" applyAlignment="1" applyProtection="1">
      <alignment horizontal="right" vertical="top" wrapText="1"/>
      <protection locked="0"/>
    </xf>
    <xf numFmtId="0" fontId="3" fillId="2" borderId="1" xfId="0"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5" fillId="2" borderId="1" xfId="0" applyNumberFormat="1" applyFont="1" applyFill="1" applyBorder="1" applyAlignment="1" applyProtection="1">
      <alignment vertical="top" wrapText="1"/>
      <protection locked="0"/>
    </xf>
    <xf numFmtId="3" fontId="3" fillId="2" borderId="1" xfId="0" applyNumberFormat="1" applyFont="1" applyFill="1" applyBorder="1" applyAlignment="1" applyProtection="1">
      <alignment horizontal="left" vertical="top" wrapText="1"/>
      <protection locked="0"/>
    </xf>
    <xf numFmtId="0" fontId="3" fillId="2" borderId="1" xfId="8" applyFont="1" applyFill="1" applyBorder="1" applyAlignment="1" applyProtection="1">
      <alignment horizontal="left" vertical="top" wrapText="1"/>
      <protection locked="0"/>
    </xf>
    <xf numFmtId="0" fontId="3" fillId="2" borderId="1" xfId="8" applyFont="1" applyFill="1" applyBorder="1" applyAlignment="1" applyProtection="1">
      <alignment vertical="top" wrapText="1"/>
      <protection locked="0"/>
    </xf>
    <xf numFmtId="3" fontId="3" fillId="2" borderId="1" xfId="8" applyNumberFormat="1" applyFont="1" applyFill="1" applyBorder="1" applyAlignment="1" applyProtection="1">
      <alignment horizontal="left" vertical="top" wrapText="1"/>
      <protection locked="0"/>
    </xf>
    <xf numFmtId="164" fontId="3" fillId="2" borderId="1" xfId="0" applyNumberFormat="1" applyFont="1" applyFill="1" applyBorder="1" applyAlignment="1" applyProtection="1">
      <alignment horizontal="left" vertical="top" wrapText="1"/>
      <protection locked="0"/>
    </xf>
    <xf numFmtId="164" fontId="3" fillId="2" borderId="1" xfId="1" applyNumberFormat="1"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2" fillId="2" borderId="1" xfId="8" applyFont="1" applyFill="1" applyBorder="1" applyAlignment="1">
      <alignment vertical="top" wrapText="1"/>
    </xf>
    <xf numFmtId="0" fontId="3" fillId="2" borderId="1" xfId="0" applyFont="1" applyFill="1" applyBorder="1" applyAlignment="1">
      <alignment vertical="top"/>
    </xf>
    <xf numFmtId="164" fontId="2" fillId="2" borderId="1" xfId="0" applyNumberFormat="1" applyFont="1" applyFill="1" applyBorder="1" applyAlignment="1" applyProtection="1">
      <alignment horizontal="left" vertical="top"/>
      <protection hidden="1"/>
    </xf>
    <xf numFmtId="14"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3" fillId="2" borderId="1" xfId="8" applyFont="1" applyFill="1" applyBorder="1" applyAlignment="1">
      <alignment vertical="top" wrapText="1"/>
    </xf>
    <xf numFmtId="0" fontId="3" fillId="2" borderId="1" xfId="0" applyNumberFormat="1" applyFont="1" applyFill="1" applyBorder="1" applyAlignment="1" applyProtection="1">
      <alignment vertical="top" wrapText="1"/>
      <protection locked="0"/>
    </xf>
    <xf numFmtId="17" fontId="3" fillId="2" borderId="1" xfId="0" applyNumberFormat="1" applyFont="1" applyFill="1" applyBorder="1" applyAlignment="1">
      <alignment vertical="top" wrapText="1"/>
    </xf>
    <xf numFmtId="0" fontId="16" fillId="2" borderId="1" xfId="5" applyFont="1" applyFill="1" applyBorder="1" applyAlignment="1" applyProtection="1">
      <alignment vertical="top" wrapText="1"/>
    </xf>
    <xf numFmtId="0" fontId="29" fillId="5" borderId="1" xfId="0" applyFont="1" applyFill="1" applyBorder="1" applyAlignment="1">
      <alignment vertical="top" wrapText="1"/>
    </xf>
    <xf numFmtId="0" fontId="30" fillId="0" borderId="0" xfId="0" applyFont="1" applyAlignment="1">
      <alignment horizontal="center"/>
    </xf>
    <xf numFmtId="0" fontId="7" fillId="2" borderId="1" xfId="5" applyFill="1" applyBorder="1" applyAlignment="1" applyProtection="1">
      <alignment horizontal="left" vertical="top" wrapText="1"/>
    </xf>
    <xf numFmtId="0" fontId="7" fillId="2" borderId="1" xfId="5" applyNumberFormat="1" applyFill="1" applyBorder="1" applyAlignment="1" applyProtection="1">
      <alignment horizontal="left" vertical="top" wrapText="1"/>
      <protection locked="0"/>
    </xf>
    <xf numFmtId="0" fontId="7" fillId="2" borderId="1" xfId="5" applyFill="1" applyBorder="1" applyAlignment="1" applyProtection="1">
      <alignment horizontal="left" vertical="top" wrapText="1"/>
      <protection locked="0"/>
    </xf>
    <xf numFmtId="3" fontId="3" fillId="2" borderId="1" xfId="2" applyNumberFormat="1" applyFont="1" applyFill="1" applyBorder="1" applyAlignment="1" applyProtection="1">
      <alignment horizontal="right" vertical="top" wrapText="1"/>
      <protection locked="0"/>
    </xf>
    <xf numFmtId="164" fontId="33" fillId="7" borderId="1" xfId="0" applyNumberFormat="1" applyFont="1" applyFill="1" applyBorder="1" applyAlignment="1" applyProtection="1">
      <alignment horizontal="right" vertical="top" wrapText="1"/>
      <protection locked="0"/>
    </xf>
    <xf numFmtId="164" fontId="3" fillId="2" borderId="1" xfId="1" applyNumberFormat="1" applyFont="1" applyFill="1" applyBorder="1" applyAlignment="1">
      <alignment horizontal="right" vertical="top" wrapText="1"/>
    </xf>
    <xf numFmtId="3" fontId="3" fillId="2" borderId="1" xfId="1" applyNumberFormat="1" applyFont="1" applyFill="1" applyBorder="1" applyAlignment="1" applyProtection="1">
      <alignment horizontal="right" vertical="top" wrapText="1"/>
      <protection locked="0"/>
    </xf>
    <xf numFmtId="0" fontId="7" fillId="2" borderId="1" xfId="5" applyFill="1" applyBorder="1" applyAlignment="1" applyProtection="1">
      <alignment vertical="top" wrapText="1"/>
      <protection locked="0"/>
    </xf>
    <xf numFmtId="0" fontId="3" fillId="2" borderId="1" xfId="8" applyFont="1" applyFill="1" applyBorder="1" applyAlignment="1" applyProtection="1">
      <alignment horizontal="right" vertical="top" wrapText="1"/>
      <protection locked="0"/>
    </xf>
    <xf numFmtId="0" fontId="7" fillId="2" borderId="1" xfId="5" applyFill="1" applyBorder="1" applyAlignment="1" applyProtection="1">
      <alignment vertical="top" wrapText="1"/>
    </xf>
    <xf numFmtId="0" fontId="21" fillId="4" borderId="12" xfId="0" applyFont="1" applyFill="1" applyBorder="1"/>
    <xf numFmtId="0" fontId="21" fillId="2" borderId="12" xfId="0" applyFont="1" applyFill="1" applyBorder="1" applyAlignment="1">
      <alignment horizontal="left" vertical="top"/>
    </xf>
    <xf numFmtId="0" fontId="21" fillId="2" borderId="12" xfId="0" applyFont="1" applyFill="1" applyBorder="1" applyAlignment="1">
      <alignment horizontal="left" vertical="top" wrapText="1"/>
    </xf>
    <xf numFmtId="164" fontId="21" fillId="2" borderId="12" xfId="0" applyNumberFormat="1" applyFont="1" applyFill="1" applyBorder="1" applyAlignment="1">
      <alignment horizontal="left" vertical="top"/>
    </xf>
    <xf numFmtId="0" fontId="19" fillId="8" borderId="11" xfId="0" applyFont="1" applyFill="1" applyBorder="1" applyAlignment="1">
      <alignment vertical="top" wrapText="1"/>
    </xf>
    <xf numFmtId="0" fontId="19" fillId="8" borderId="11" xfId="0" applyFont="1" applyFill="1" applyBorder="1" applyAlignment="1">
      <alignment vertical="top"/>
    </xf>
    <xf numFmtId="0" fontId="27" fillId="9" borderId="1" xfId="0" applyFont="1" applyFill="1" applyBorder="1" applyAlignment="1" applyProtection="1">
      <alignment vertical="center" wrapText="1"/>
    </xf>
    <xf numFmtId="0" fontId="17" fillId="9" borderId="1" xfId="0" applyFont="1" applyFill="1" applyBorder="1" applyAlignment="1" applyProtection="1">
      <alignment vertical="center" wrapText="1"/>
    </xf>
    <xf numFmtId="0" fontId="17" fillId="9" borderId="1" xfId="0"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7" fillId="9" borderId="1" xfId="0" applyFont="1" applyFill="1" applyBorder="1" applyAlignment="1" applyProtection="1">
      <alignment horizontal="left" vertical="top" wrapText="1"/>
    </xf>
    <xf numFmtId="3" fontId="17" fillId="9" borderId="1" xfId="0" applyNumberFormat="1" applyFont="1" applyFill="1" applyBorder="1" applyAlignment="1" applyProtection="1">
      <alignment horizontal="center" vertical="top" wrapText="1"/>
    </xf>
    <xf numFmtId="0" fontId="17" fillId="9" borderId="1" xfId="0" applyFont="1" applyFill="1" applyBorder="1" applyAlignment="1" applyProtection="1">
      <alignment horizontal="center" vertical="top" wrapText="1"/>
    </xf>
    <xf numFmtId="0" fontId="17" fillId="9" borderId="1" xfId="0" applyFont="1" applyFill="1" applyBorder="1" applyAlignment="1" applyProtection="1">
      <alignment horizontal="right" vertical="top" wrapText="1"/>
    </xf>
    <xf numFmtId="164" fontId="17" fillId="9" borderId="1" xfId="0" applyNumberFormat="1" applyFont="1" applyFill="1" applyBorder="1" applyAlignment="1" applyProtection="1">
      <alignment horizontal="center" vertical="top" wrapText="1"/>
    </xf>
    <xf numFmtId="49" fontId="17" fillId="9" borderId="1" xfId="0" applyNumberFormat="1" applyFont="1" applyFill="1" applyBorder="1" applyAlignment="1" applyProtection="1">
      <alignment horizontal="center" vertical="top" wrapText="1"/>
    </xf>
    <xf numFmtId="0" fontId="27" fillId="9" borderId="3" xfId="0" applyFont="1" applyFill="1" applyBorder="1" applyAlignment="1" applyProtection="1">
      <alignment vertical="center" wrapText="1"/>
    </xf>
    <xf numFmtId="0" fontId="17" fillId="9" borderId="4" xfId="0" applyFont="1" applyFill="1" applyBorder="1" applyAlignment="1" applyProtection="1">
      <alignment vertical="center" wrapText="1"/>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horizontal="center" vertical="center" wrapText="1"/>
    </xf>
    <xf numFmtId="0" fontId="17" fillId="9" borderId="7" xfId="0" applyFont="1" applyFill="1" applyBorder="1" applyAlignment="1" applyProtection="1">
      <alignment vertical="center" wrapText="1"/>
    </xf>
    <xf numFmtId="0" fontId="17" fillId="9" borderId="4" xfId="0" applyFont="1" applyFill="1" applyBorder="1" applyAlignment="1" applyProtection="1">
      <alignment horizontal="center" vertical="center" wrapText="1"/>
    </xf>
    <xf numFmtId="0" fontId="27" fillId="9" borderId="6" xfId="0" applyFont="1" applyFill="1" applyBorder="1" applyAlignment="1" applyProtection="1">
      <alignment horizontal="center" vertical="center" wrapText="1"/>
    </xf>
    <xf numFmtId="164" fontId="17" fillId="9" borderId="4" xfId="0" applyNumberFormat="1" applyFont="1" applyFill="1" applyBorder="1" applyAlignment="1" applyProtection="1">
      <alignment horizontal="center" vertical="center" wrapText="1"/>
    </xf>
    <xf numFmtId="49" fontId="17" fillId="9" borderId="4" xfId="0" applyNumberFormat="1" applyFont="1" applyFill="1" applyBorder="1" applyAlignment="1" applyProtection="1">
      <alignment horizontal="center" vertical="center" wrapText="1"/>
    </xf>
    <xf numFmtId="0" fontId="3" fillId="2" borderId="0" xfId="0" applyFont="1" applyFill="1" applyBorder="1" applyAlignment="1">
      <alignment horizontal="left" vertical="top" wrapText="1"/>
    </xf>
    <xf numFmtId="0" fontId="5" fillId="2" borderId="0" xfId="0" applyFont="1" applyFill="1" applyBorder="1" applyAlignment="1" applyProtection="1">
      <alignment horizontal="left" vertical="top" wrapText="1"/>
      <protection locked="0"/>
    </xf>
    <xf numFmtId="0" fontId="2" fillId="2" borderId="0" xfId="0" applyFont="1" applyFill="1" applyBorder="1" applyAlignment="1">
      <alignment horizontal="left" vertical="top" wrapText="1"/>
    </xf>
    <xf numFmtId="0" fontId="23" fillId="2" borderId="0" xfId="0" applyFont="1" applyFill="1" applyBorder="1" applyAlignment="1">
      <alignment horizontal="left" vertical="top" wrapText="1"/>
    </xf>
    <xf numFmtId="0" fontId="2" fillId="2" borderId="0" xfId="5" applyFont="1" applyFill="1" applyBorder="1" applyAlignment="1" applyProtection="1">
      <alignment horizontal="left" vertical="top" wrapText="1"/>
    </xf>
    <xf numFmtId="0" fontId="3" fillId="2" borderId="0" xfId="0"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lignment horizontal="left" vertical="top" wrapText="1"/>
    </xf>
    <xf numFmtId="0" fontId="5" fillId="2" borderId="0" xfId="7"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3" fillId="2" borderId="0" xfId="0" applyFont="1" applyFill="1" applyBorder="1" applyAlignment="1">
      <alignment horizontal="left" vertical="top"/>
    </xf>
    <xf numFmtId="0" fontId="2" fillId="2" borderId="0" xfId="0" applyNumberFormat="1" applyFont="1" applyFill="1" applyBorder="1" applyAlignment="1" applyProtection="1">
      <alignment horizontal="left" vertical="top" wrapText="1"/>
      <protection locked="0"/>
    </xf>
    <xf numFmtId="0" fontId="3" fillId="2" borderId="0" xfId="0" applyFont="1" applyFill="1" applyBorder="1" applyAlignment="1" applyProtection="1">
      <alignment vertical="top" wrapText="1"/>
      <protection locked="0"/>
    </xf>
    <xf numFmtId="0" fontId="3" fillId="2" borderId="0" xfId="8"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14" fontId="2" fillId="2" borderId="0" xfId="0" applyNumberFormat="1" applyFont="1" applyFill="1" applyBorder="1" applyAlignment="1">
      <alignment vertical="top" wrapText="1"/>
    </xf>
    <xf numFmtId="0" fontId="3" fillId="2" borderId="0" xfId="0" applyFont="1" applyFill="1" applyBorder="1" applyAlignment="1">
      <alignment vertical="top" wrapText="1"/>
    </xf>
    <xf numFmtId="0" fontId="2" fillId="2" borderId="0" xfId="0" applyFont="1" applyFill="1" applyBorder="1" applyAlignment="1">
      <alignment vertical="top" wrapText="1"/>
    </xf>
    <xf numFmtId="17" fontId="3" fillId="2" borderId="0" xfId="0" applyNumberFormat="1" applyFont="1" applyFill="1" applyBorder="1" applyAlignment="1">
      <alignment vertical="top" wrapText="1"/>
    </xf>
    <xf numFmtId="0" fontId="22" fillId="2" borderId="0" xfId="0" applyFont="1" applyFill="1"/>
    <xf numFmtId="0" fontId="3" fillId="2" borderId="0" xfId="0" applyFont="1" applyFill="1" applyBorder="1" applyAlignment="1" applyProtection="1">
      <alignment horizontal="left" vertical="top"/>
      <protection locked="0"/>
    </xf>
    <xf numFmtId="0" fontId="5" fillId="2" borderId="0" xfId="0" applyFont="1" applyFill="1" applyBorder="1" applyAlignment="1" applyProtection="1">
      <alignment vertical="top" wrapText="1"/>
      <protection locked="0"/>
    </xf>
    <xf numFmtId="0" fontId="3" fillId="2" borderId="10" xfId="0" applyFont="1" applyFill="1" applyBorder="1" applyAlignment="1">
      <alignment horizontal="left" vertical="top" wrapText="1"/>
    </xf>
    <xf numFmtId="0" fontId="27" fillId="3" borderId="3" xfId="0" applyFont="1" applyFill="1" applyBorder="1" applyAlignment="1" applyProtection="1">
      <alignment vertical="center" wrapText="1"/>
    </xf>
    <xf numFmtId="0" fontId="17" fillId="3" borderId="4"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6" xfId="0" applyFont="1" applyFill="1" applyBorder="1" applyAlignment="1" applyProtection="1">
      <alignment horizontal="center" vertical="center" wrapText="1"/>
    </xf>
    <xf numFmtId="0" fontId="17" fillId="3" borderId="7" xfId="0" applyFont="1" applyFill="1" applyBorder="1" applyAlignment="1" applyProtection="1">
      <alignment vertical="center" wrapText="1"/>
    </xf>
    <xf numFmtId="0" fontId="17" fillId="3" borderId="4"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3" borderId="6" xfId="0" applyFont="1" applyFill="1" applyBorder="1" applyAlignment="1" applyProtection="1">
      <alignment horizontal="left" vertical="top" wrapText="1"/>
    </xf>
    <xf numFmtId="3" fontId="17" fillId="3" borderId="6" xfId="0" applyNumberFormat="1" applyFont="1" applyFill="1" applyBorder="1" applyAlignment="1" applyProtection="1">
      <alignment horizontal="center" vertical="top" wrapText="1"/>
    </xf>
    <xf numFmtId="3" fontId="17" fillId="3" borderId="4" xfId="0" applyNumberFormat="1" applyFont="1" applyFill="1" applyBorder="1" applyAlignment="1" applyProtection="1">
      <alignment horizontal="center" vertical="top" wrapText="1"/>
    </xf>
    <xf numFmtId="0" fontId="17" fillId="3" borderId="4" xfId="0" applyFont="1" applyFill="1" applyBorder="1" applyAlignment="1" applyProtection="1">
      <alignment horizontal="center" vertical="top" wrapText="1"/>
    </xf>
    <xf numFmtId="0" fontId="17" fillId="3" borderId="4" xfId="0" applyFont="1" applyFill="1" applyBorder="1" applyAlignment="1" applyProtection="1">
      <alignment horizontal="right" vertical="top" wrapText="1"/>
    </xf>
    <xf numFmtId="164" fontId="17" fillId="3" borderId="4" xfId="0" applyNumberFormat="1" applyFont="1" applyFill="1" applyBorder="1" applyAlignment="1" applyProtection="1">
      <alignment horizontal="center" vertical="top" wrapText="1"/>
    </xf>
    <xf numFmtId="49" fontId="17" fillId="3" borderId="4" xfId="0" applyNumberFormat="1" applyFont="1" applyFill="1" applyBorder="1" applyAlignment="1" applyProtection="1">
      <alignment horizontal="center" vertical="top" wrapText="1"/>
    </xf>
    <xf numFmtId="164" fontId="33" fillId="7" borderId="1" xfId="8" applyNumberFormat="1" applyFont="1" applyFill="1" applyBorder="1" applyAlignment="1" applyProtection="1">
      <alignment horizontal="right" vertical="top" wrapText="1"/>
      <protection locked="0"/>
    </xf>
    <xf numFmtId="164" fontId="33" fillId="7" borderId="1" xfId="7" applyNumberFormat="1" applyFont="1" applyFill="1" applyBorder="1" applyAlignment="1" applyProtection="1">
      <alignment horizontal="right" vertical="top" wrapText="1"/>
      <protection locked="0"/>
    </xf>
    <xf numFmtId="164" fontId="33" fillId="7" borderId="0" xfId="0" applyNumberFormat="1" applyFont="1" applyFill="1" applyBorder="1" applyAlignment="1" applyProtection="1">
      <alignment horizontal="right" vertical="top" wrapText="1"/>
      <protection locked="0"/>
    </xf>
    <xf numFmtId="0" fontId="7" fillId="2" borderId="1" xfId="5" applyFill="1" applyBorder="1" applyAlignment="1" applyProtection="1">
      <alignment horizontal="right" vertical="top"/>
    </xf>
    <xf numFmtId="0" fontId="3" fillId="2" borderId="19" xfId="0" applyFont="1" applyFill="1" applyBorder="1" applyAlignment="1">
      <alignment vertical="top" wrapText="1"/>
    </xf>
    <xf numFmtId="3" fontId="3" fillId="2" borderId="19" xfId="0" applyNumberFormat="1" applyFont="1" applyFill="1" applyBorder="1" applyAlignment="1">
      <alignment horizontal="right" vertical="top"/>
    </xf>
    <xf numFmtId="0" fontId="0" fillId="0" borderId="0" xfId="0" applyBorder="1"/>
    <xf numFmtId="0" fontId="3" fillId="2" borderId="19" xfId="0" applyFont="1" applyFill="1" applyBorder="1" applyAlignment="1">
      <alignment horizontal="right" vertical="top" wrapText="1"/>
    </xf>
    <xf numFmtId="0" fontId="0" fillId="2" borderId="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applyAlignment="1">
      <alignment horizontal="left"/>
    </xf>
    <xf numFmtId="0" fontId="0" fillId="2" borderId="17" xfId="0" applyFill="1" applyBorder="1" applyAlignment="1">
      <alignment horizontal="left" wrapText="1"/>
    </xf>
    <xf numFmtId="0" fontId="0" fillId="2" borderId="17" xfId="0" applyFill="1" applyBorder="1" applyAlignment="1">
      <alignment horizontal="left"/>
    </xf>
    <xf numFmtId="0" fontId="39" fillId="2" borderId="0" xfId="0" applyFont="1" applyFill="1" applyBorder="1" applyAlignment="1">
      <alignment vertical="center"/>
    </xf>
    <xf numFmtId="0" fontId="39" fillId="2" borderId="13" xfId="0" applyFont="1" applyFill="1" applyBorder="1" applyAlignment="1">
      <alignment vertical="center"/>
    </xf>
    <xf numFmtId="0" fontId="39" fillId="2" borderId="15" xfId="0" applyFont="1" applyFill="1" applyBorder="1" applyAlignment="1">
      <alignment vertical="center"/>
    </xf>
    <xf numFmtId="0" fontId="35" fillId="2" borderId="2" xfId="0" applyFont="1" applyFill="1" applyBorder="1" applyAlignment="1">
      <alignment horizontal="left"/>
    </xf>
    <xf numFmtId="0" fontId="35" fillId="2" borderId="20" xfId="0" applyFont="1" applyFill="1" applyBorder="1" applyAlignment="1">
      <alignment horizontal="left"/>
    </xf>
    <xf numFmtId="164" fontId="33" fillId="7" borderId="1" xfId="0" applyNumberFormat="1" applyFont="1" applyFill="1" applyBorder="1" applyAlignment="1" applyProtection="1">
      <alignment horizontal="left" vertical="top" wrapText="1"/>
      <protection locked="0"/>
    </xf>
    <xf numFmtId="164" fontId="33" fillId="7" borderId="1" xfId="0" applyNumberFormat="1" applyFont="1" applyFill="1" applyBorder="1" applyAlignment="1" applyProtection="1">
      <alignment vertical="top" wrapText="1"/>
      <protection locked="0"/>
    </xf>
    <xf numFmtId="0" fontId="5" fillId="2" borderId="1" xfId="0" applyFont="1" applyFill="1" applyBorder="1" applyAlignment="1" applyProtection="1">
      <alignment vertical="top"/>
      <protection locked="0"/>
    </xf>
    <xf numFmtId="3" fontId="3" fillId="2" borderId="1" xfId="0" applyNumberFormat="1" applyFont="1" applyFill="1" applyBorder="1" applyAlignment="1" applyProtection="1">
      <alignment vertical="top" wrapText="1"/>
      <protection locked="0"/>
    </xf>
    <xf numFmtId="164" fontId="3" fillId="2" borderId="1" xfId="2" applyNumberFormat="1" applyFont="1" applyFill="1" applyBorder="1" applyAlignment="1" applyProtection="1">
      <alignment vertical="top" wrapText="1"/>
      <protection locked="0"/>
    </xf>
    <xf numFmtId="164" fontId="33" fillId="7" borderId="1" xfId="8" applyNumberFormat="1" applyFont="1" applyFill="1" applyBorder="1" applyAlignment="1" applyProtection="1">
      <alignment vertical="top" wrapText="1"/>
      <protection locked="0"/>
    </xf>
    <xf numFmtId="0" fontId="24" fillId="2" borderId="1" xfId="5" applyFont="1" applyFill="1" applyBorder="1" applyAlignment="1" applyProtection="1">
      <alignment vertical="top" wrapText="1"/>
      <protection locked="0"/>
    </xf>
    <xf numFmtId="3" fontId="3" fillId="2" borderId="1" xfId="0" applyNumberFormat="1" applyFont="1" applyFill="1" applyBorder="1" applyAlignment="1">
      <alignment vertical="top"/>
    </xf>
    <xf numFmtId="3" fontId="5" fillId="2" borderId="1" xfId="0" applyNumberFormat="1" applyFont="1" applyFill="1" applyBorder="1" applyAlignment="1" applyProtection="1">
      <alignment vertical="top" wrapText="1"/>
      <protection locked="0"/>
    </xf>
    <xf numFmtId="3" fontId="5" fillId="2" borderId="1" xfId="6" applyNumberFormat="1" applyFont="1" applyFill="1" applyBorder="1" applyAlignment="1" applyProtection="1">
      <alignment vertical="top" wrapText="1"/>
      <protection locked="0"/>
    </xf>
    <xf numFmtId="3" fontId="3" fillId="2" borderId="1" xfId="0" applyNumberFormat="1" applyFont="1" applyFill="1" applyBorder="1" applyAlignment="1" applyProtection="1">
      <alignment vertical="top"/>
      <protection locked="0"/>
    </xf>
    <xf numFmtId="164" fontId="5" fillId="2" borderId="1" xfId="6" applyNumberFormat="1" applyFont="1" applyFill="1" applyBorder="1" applyAlignment="1" applyProtection="1">
      <alignment vertical="top" wrapText="1"/>
      <protection locked="0"/>
    </xf>
    <xf numFmtId="164" fontId="33" fillId="7" borderId="1" xfId="7" applyNumberFormat="1" applyFont="1" applyFill="1" applyBorder="1" applyAlignment="1" applyProtection="1">
      <alignment vertical="top" wrapText="1"/>
      <protection locked="0"/>
    </xf>
    <xf numFmtId="164" fontId="3" fillId="2" borderId="1" xfId="0" applyNumberFormat="1" applyFont="1" applyFill="1" applyBorder="1" applyAlignment="1">
      <alignment vertical="top"/>
    </xf>
    <xf numFmtId="0" fontId="10" fillId="2" borderId="1" xfId="5" applyFont="1" applyFill="1" applyBorder="1" applyAlignment="1" applyProtection="1">
      <alignment vertical="top" wrapText="1"/>
    </xf>
    <xf numFmtId="3" fontId="2" fillId="2" borderId="1" xfId="2" applyNumberFormat="1" applyFont="1" applyFill="1" applyBorder="1" applyAlignment="1" applyProtection="1">
      <alignment vertical="top" wrapText="1"/>
      <protection locked="0"/>
    </xf>
    <xf numFmtId="3" fontId="5" fillId="2" borderId="1" xfId="0" applyNumberFormat="1" applyFont="1" applyFill="1" applyBorder="1" applyAlignment="1" applyProtection="1">
      <alignment vertical="top"/>
      <protection locked="0"/>
    </xf>
    <xf numFmtId="0" fontId="7" fillId="2" borderId="1" xfId="5" applyNumberFormat="1" applyFill="1" applyBorder="1" applyAlignment="1" applyProtection="1">
      <alignment vertical="top" wrapText="1"/>
      <protection locked="0"/>
    </xf>
    <xf numFmtId="3" fontId="3" fillId="2" borderId="1" xfId="0" applyNumberFormat="1" applyFont="1" applyFill="1" applyBorder="1" applyAlignment="1">
      <alignment vertical="top" wrapText="1"/>
    </xf>
    <xf numFmtId="164" fontId="3" fillId="2" borderId="1" xfId="0" applyNumberFormat="1" applyFont="1" applyFill="1" applyBorder="1" applyAlignment="1">
      <alignment vertical="top" wrapText="1"/>
    </xf>
    <xf numFmtId="0" fontId="24" fillId="2" borderId="1" xfId="5" applyFont="1" applyFill="1" applyBorder="1" applyAlignment="1" applyProtection="1">
      <alignment vertical="top" wrapText="1"/>
    </xf>
    <xf numFmtId="3" fontId="3" fillId="2" borderId="1" xfId="1" applyNumberFormat="1" applyFont="1" applyFill="1" applyBorder="1" applyAlignment="1" applyProtection="1">
      <alignment vertical="top" wrapText="1"/>
      <protection locked="0"/>
    </xf>
    <xf numFmtId="164" fontId="3" fillId="2" borderId="1" xfId="1" applyNumberFormat="1" applyFont="1" applyFill="1" applyBorder="1" applyAlignment="1">
      <alignment vertical="top" wrapText="1"/>
    </xf>
    <xf numFmtId="8" fontId="3" fillId="2" borderId="1" xfId="0" applyNumberFormat="1" applyFont="1" applyFill="1" applyBorder="1" applyAlignment="1">
      <alignment vertical="top"/>
    </xf>
    <xf numFmtId="0" fontId="3" fillId="2" borderId="1" xfId="5" applyFont="1" applyFill="1" applyBorder="1" applyAlignment="1" applyProtection="1">
      <alignment vertical="top" wrapText="1"/>
      <protection locked="0"/>
    </xf>
    <xf numFmtId="3" fontId="3" fillId="2" borderId="1" xfId="8" applyNumberFormat="1" applyFont="1" applyFill="1" applyBorder="1" applyAlignment="1" applyProtection="1">
      <alignment vertical="top" wrapText="1"/>
      <protection locked="0"/>
    </xf>
    <xf numFmtId="0" fontId="10" fillId="2" borderId="1" xfId="4" applyFont="1" applyFill="1" applyBorder="1" applyAlignment="1" applyProtection="1">
      <alignment vertical="top" wrapText="1"/>
      <protection locked="0"/>
    </xf>
    <xf numFmtId="0" fontId="5" fillId="2" borderId="1" xfId="7" applyFont="1" applyFill="1" applyBorder="1" applyAlignment="1" applyProtection="1">
      <alignment vertical="top" wrapText="1"/>
      <protection locked="0"/>
    </xf>
    <xf numFmtId="3" fontId="5" fillId="2" borderId="1" xfId="7" applyNumberFormat="1" applyFont="1" applyFill="1" applyBorder="1" applyAlignment="1" applyProtection="1">
      <alignment vertical="top" wrapText="1"/>
      <protection locked="0"/>
    </xf>
    <xf numFmtId="164" fontId="5" fillId="2" borderId="1" xfId="7" applyNumberFormat="1" applyFont="1" applyFill="1" applyBorder="1" applyAlignment="1" applyProtection="1">
      <alignment vertical="top" wrapText="1"/>
      <protection locked="0"/>
    </xf>
    <xf numFmtId="0" fontId="8" fillId="2" borderId="1" xfId="4" applyFont="1" applyFill="1" applyBorder="1" applyAlignment="1" applyProtection="1">
      <alignment vertical="top" wrapText="1"/>
      <protection locked="0"/>
    </xf>
    <xf numFmtId="164" fontId="33" fillId="7" borderId="1" xfId="5" applyNumberFormat="1" applyFont="1" applyFill="1" applyBorder="1" applyAlignment="1" applyProtection="1">
      <alignment vertical="top" wrapText="1"/>
      <protection locked="0"/>
    </xf>
    <xf numFmtId="3" fontId="2" fillId="2" borderId="1" xfId="3" applyNumberFormat="1" applyFont="1" applyFill="1" applyBorder="1" applyAlignment="1">
      <alignment vertical="top"/>
    </xf>
    <xf numFmtId="164" fontId="2" fillId="2" borderId="1" xfId="2" applyNumberFormat="1" applyFont="1" applyFill="1" applyBorder="1" applyAlignment="1" applyProtection="1">
      <alignment vertical="top" wrapText="1"/>
      <protection locked="0"/>
    </xf>
    <xf numFmtId="0" fontId="7" fillId="0" borderId="1" xfId="5" applyFill="1" applyBorder="1" applyAlignment="1" applyProtection="1">
      <alignment vertical="top" wrapText="1"/>
      <protection locked="0"/>
    </xf>
    <xf numFmtId="3" fontId="23" fillId="2" borderId="1" xfId="0" applyNumberFormat="1" applyFont="1" applyFill="1" applyBorder="1" applyAlignment="1">
      <alignment vertical="top" wrapText="1"/>
    </xf>
    <xf numFmtId="164" fontId="23" fillId="2" borderId="1" xfId="0" applyNumberFormat="1" applyFont="1" applyFill="1" applyBorder="1" applyAlignment="1">
      <alignment vertical="top" wrapText="1"/>
    </xf>
    <xf numFmtId="0" fontId="2" fillId="2" borderId="1" xfId="0" applyNumberFormat="1" applyFont="1" applyFill="1" applyBorder="1" applyAlignment="1" applyProtection="1">
      <alignment vertical="top" wrapText="1"/>
      <protection locked="0"/>
    </xf>
    <xf numFmtId="3" fontId="2" fillId="2" borderId="1" xfId="0" applyNumberFormat="1" applyFont="1" applyFill="1" applyBorder="1" applyAlignment="1" applyProtection="1">
      <alignment vertical="top" wrapText="1"/>
      <protection locked="0"/>
    </xf>
    <xf numFmtId="0" fontId="12" fillId="2" borderId="1" xfId="5" applyFont="1" applyFill="1" applyBorder="1" applyAlignment="1" applyProtection="1">
      <alignment vertical="top" wrapText="1"/>
      <protection locked="0"/>
    </xf>
    <xf numFmtId="164" fontId="5" fillId="2" borderId="1" xfId="9" applyNumberFormat="1" applyFont="1" applyFill="1" applyBorder="1" applyAlignment="1" applyProtection="1">
      <alignment vertical="top" wrapText="1"/>
      <protection locked="0"/>
    </xf>
    <xf numFmtId="0" fontId="5" fillId="2" borderId="1" xfId="0" applyFont="1" applyFill="1" applyBorder="1" applyAlignment="1">
      <alignment vertical="top" wrapText="1"/>
    </xf>
    <xf numFmtId="3" fontId="5" fillId="2" borderId="1" xfId="0" applyNumberFormat="1" applyFont="1" applyFill="1" applyBorder="1" applyAlignment="1">
      <alignment vertical="top" wrapText="1"/>
    </xf>
    <xf numFmtId="164" fontId="5" fillId="2" borderId="1" xfId="0" applyNumberFormat="1" applyFont="1" applyFill="1" applyBorder="1" applyAlignment="1">
      <alignment vertical="top" wrapText="1"/>
    </xf>
    <xf numFmtId="0" fontId="3" fillId="2" borderId="1" xfId="0" applyFont="1" applyFill="1" applyBorder="1" applyAlignment="1" applyProtection="1">
      <alignment vertical="top"/>
      <protection locked="0"/>
    </xf>
    <xf numFmtId="3" fontId="3" fillId="2" borderId="1" xfId="2" applyNumberFormat="1" applyFont="1" applyFill="1" applyBorder="1" applyAlignment="1" applyProtection="1">
      <alignment vertical="top" wrapText="1"/>
      <protection locked="0"/>
    </xf>
    <xf numFmtId="3" fontId="2" fillId="2" borderId="1" xfId="0" applyNumberFormat="1" applyFont="1" applyFill="1" applyBorder="1" applyAlignment="1">
      <alignment vertical="top" wrapText="1"/>
    </xf>
    <xf numFmtId="164" fontId="2" fillId="2" borderId="1" xfId="0" applyNumberFormat="1" applyFont="1" applyFill="1" applyBorder="1" applyAlignment="1">
      <alignment vertical="top" wrapText="1"/>
    </xf>
    <xf numFmtId="164" fontId="33" fillId="7" borderId="0" xfId="0" applyNumberFormat="1" applyFont="1" applyFill="1" applyBorder="1" applyAlignment="1" applyProtection="1">
      <alignment vertical="top" wrapText="1"/>
      <protection locked="0"/>
    </xf>
    <xf numFmtId="0" fontId="5" fillId="2" borderId="1" xfId="4" applyFont="1" applyFill="1" applyBorder="1" applyAlignment="1" applyProtection="1">
      <alignment vertical="top" wrapText="1"/>
      <protection locked="0"/>
    </xf>
    <xf numFmtId="0" fontId="5" fillId="2" borderId="1" xfId="6" applyNumberFormat="1" applyFont="1" applyFill="1" applyBorder="1" applyAlignment="1" applyProtection="1">
      <alignment vertical="top" wrapText="1"/>
      <protection locked="0"/>
    </xf>
    <xf numFmtId="17" fontId="3" fillId="2" borderId="1" xfId="0" applyNumberFormat="1" applyFont="1" applyFill="1" applyBorder="1" applyAlignment="1" applyProtection="1">
      <alignment vertical="top" wrapText="1"/>
      <protection locked="0"/>
    </xf>
    <xf numFmtId="0" fontId="7" fillId="2" borderId="0" xfId="5" applyFill="1" applyBorder="1" applyAlignment="1" applyProtection="1">
      <alignment vertical="top" wrapText="1"/>
      <protection locked="0"/>
    </xf>
    <xf numFmtId="0" fontId="7" fillId="2" borderId="0" xfId="5" applyFill="1" applyBorder="1" applyAlignment="1" applyProtection="1">
      <alignment vertical="top" wrapText="1"/>
    </xf>
    <xf numFmtId="0" fontId="7" fillId="2" borderId="1" xfId="5" applyFill="1" applyBorder="1" applyAlignment="1" applyProtection="1">
      <alignment vertical="top"/>
      <protection locked="0"/>
    </xf>
    <xf numFmtId="0" fontId="7" fillId="2" borderId="1" xfId="5" applyFill="1" applyBorder="1" applyAlignment="1" applyProtection="1">
      <alignment vertical="top"/>
    </xf>
    <xf numFmtId="0" fontId="2" fillId="2" borderId="1" xfId="11" applyFont="1" applyFill="1" applyBorder="1" applyAlignment="1">
      <alignment vertical="top" wrapText="1"/>
    </xf>
    <xf numFmtId="49" fontId="5" fillId="2" borderId="1" xfId="0" applyNumberFormat="1" applyFont="1" applyFill="1" applyBorder="1" applyAlignment="1" applyProtection="1">
      <alignment vertical="top" wrapText="1"/>
      <protection locked="0"/>
    </xf>
    <xf numFmtId="164" fontId="3" fillId="2" borderId="1" xfId="9" applyNumberFormat="1" applyFont="1" applyFill="1" applyBorder="1" applyAlignment="1" applyProtection="1">
      <alignment vertical="top" wrapText="1"/>
      <protection locked="0"/>
    </xf>
    <xf numFmtId="2" fontId="3" fillId="2" borderId="1" xfId="0" applyNumberFormat="1" applyFont="1" applyFill="1" applyBorder="1" applyAlignment="1">
      <alignment vertical="top" wrapText="1"/>
    </xf>
    <xf numFmtId="164" fontId="3" fillId="2" borderId="1" xfId="0" applyNumberFormat="1" applyFont="1" applyFill="1" applyBorder="1" applyAlignment="1" applyProtection="1">
      <alignment vertical="top" wrapText="1"/>
      <protection locked="0"/>
    </xf>
    <xf numFmtId="165" fontId="2" fillId="2" borderId="1" xfId="0" applyNumberFormat="1" applyFont="1" applyFill="1" applyBorder="1" applyAlignment="1">
      <alignment vertical="top"/>
    </xf>
    <xf numFmtId="49" fontId="3" fillId="2" borderId="1" xfId="0" applyNumberFormat="1" applyFont="1" applyFill="1" applyBorder="1" applyAlignment="1">
      <alignment vertical="top" wrapText="1"/>
    </xf>
    <xf numFmtId="1" fontId="24" fillId="2" borderId="1" xfId="5" applyNumberFormat="1" applyFont="1" applyFill="1" applyBorder="1" applyAlignment="1" applyProtection="1">
      <alignment vertical="top" wrapText="1"/>
      <protection locked="0"/>
    </xf>
    <xf numFmtId="164" fontId="3" fillId="2" borderId="1" xfId="2" applyNumberFormat="1" applyFont="1" applyFill="1" applyBorder="1" applyAlignment="1">
      <alignment vertical="top"/>
    </xf>
    <xf numFmtId="0" fontId="2" fillId="2" borderId="1" xfId="0" applyFont="1" applyFill="1" applyBorder="1" applyAlignment="1">
      <alignment vertical="top"/>
    </xf>
    <xf numFmtId="164" fontId="33" fillId="7" borderId="1" xfId="4" applyNumberFormat="1" applyFont="1" applyFill="1" applyBorder="1" applyAlignment="1" applyProtection="1">
      <alignment vertical="top" wrapText="1"/>
      <protection locked="0"/>
    </xf>
    <xf numFmtId="3" fontId="2" fillId="2" borderId="1" xfId="6" applyNumberFormat="1" applyFont="1" applyFill="1" applyBorder="1" applyAlignment="1" applyProtection="1">
      <alignment vertical="top" wrapText="1"/>
      <protection locked="0"/>
    </xf>
    <xf numFmtId="0" fontId="2" fillId="2" borderId="1" xfId="7" applyFont="1" applyFill="1" applyBorder="1" applyAlignment="1" applyProtection="1">
      <alignment vertical="top" wrapText="1"/>
      <protection locked="0"/>
    </xf>
    <xf numFmtId="3" fontId="5" fillId="2" borderId="1" xfId="1" applyNumberFormat="1" applyFont="1" applyFill="1" applyBorder="1" applyAlignment="1" applyProtection="1">
      <alignment vertical="top" wrapText="1"/>
      <protection locked="0"/>
    </xf>
    <xf numFmtId="0" fontId="5" fillId="2" borderId="1" xfId="0" applyFont="1" applyFill="1" applyBorder="1" applyAlignment="1" applyProtection="1">
      <alignment vertical="top" wrapText="1"/>
    </xf>
    <xf numFmtId="0" fontId="10" fillId="2" borderId="1" xfId="5" applyFont="1" applyFill="1" applyBorder="1" applyAlignment="1" applyProtection="1">
      <alignment vertical="top" wrapText="1"/>
      <protection locked="0"/>
    </xf>
    <xf numFmtId="165" fontId="3" fillId="2" borderId="1" xfId="0" applyNumberFormat="1" applyFont="1" applyFill="1" applyBorder="1" applyAlignment="1">
      <alignment vertical="top" wrapText="1"/>
    </xf>
    <xf numFmtId="164" fontId="5" fillId="2" borderId="1" xfId="0" applyNumberFormat="1" applyFont="1" applyFill="1" applyBorder="1" applyAlignment="1">
      <alignment vertical="top"/>
    </xf>
    <xf numFmtId="3" fontId="3" fillId="2" borderId="1" xfId="3" applyNumberFormat="1" applyFont="1" applyFill="1" applyBorder="1" applyAlignment="1">
      <alignment vertical="top"/>
    </xf>
    <xf numFmtId="164" fontId="5" fillId="2" borderId="1" xfId="0" applyNumberFormat="1" applyFont="1" applyFill="1" applyBorder="1" applyAlignment="1" applyProtection="1">
      <alignment vertical="top" wrapText="1"/>
      <protection locked="0"/>
    </xf>
    <xf numFmtId="164" fontId="3" fillId="2" borderId="1" xfId="1" applyNumberFormat="1" applyFont="1" applyFill="1" applyBorder="1" applyAlignment="1" applyProtection="1">
      <alignment vertical="top" wrapText="1"/>
      <protection locked="0"/>
    </xf>
    <xf numFmtId="164" fontId="2" fillId="2" borderId="1" xfId="6" applyNumberFormat="1" applyFont="1" applyFill="1" applyBorder="1" applyAlignment="1" applyProtection="1">
      <alignment vertical="top" wrapText="1"/>
      <protection locked="0"/>
    </xf>
    <xf numFmtId="16" fontId="3" fillId="2" borderId="1" xfId="0" applyNumberFormat="1" applyFont="1" applyFill="1" applyBorder="1" applyAlignment="1">
      <alignment vertical="top" wrapText="1"/>
    </xf>
    <xf numFmtId="164" fontId="33" fillId="7" borderId="19" xfId="0" applyNumberFormat="1" applyFont="1" applyFill="1" applyBorder="1" applyAlignment="1" applyProtection="1">
      <alignment vertical="top" wrapText="1"/>
      <protection locked="0"/>
    </xf>
    <xf numFmtId="3" fontId="3" fillId="2" borderId="19" xfId="0" applyNumberFormat="1" applyFont="1" applyFill="1" applyBorder="1" applyAlignment="1">
      <alignment vertical="top"/>
    </xf>
    <xf numFmtId="0" fontId="7" fillId="0" borderId="1" xfId="5" applyNumberFormat="1" applyFill="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164" fontId="2" fillId="2" borderId="1" xfId="0" applyNumberFormat="1" applyFont="1" applyFill="1" applyBorder="1" applyAlignment="1" applyProtection="1">
      <alignment vertical="top"/>
      <protection hidden="1"/>
    </xf>
    <xf numFmtId="3" fontId="23" fillId="2" borderId="1" xfId="0" applyNumberFormat="1" applyFont="1" applyFill="1" applyBorder="1" applyAlignment="1">
      <alignment vertical="top"/>
    </xf>
    <xf numFmtId="164" fontId="5" fillId="2" borderId="1" xfId="10" applyNumberFormat="1" applyFont="1" applyFill="1" applyBorder="1" applyAlignment="1" applyProtection="1">
      <alignment vertical="top" wrapText="1"/>
      <protection locked="0"/>
    </xf>
    <xf numFmtId="0" fontId="24" fillId="2" borderId="1" xfId="5" applyNumberFormat="1" applyFont="1" applyFill="1" applyBorder="1" applyAlignment="1" applyProtection="1">
      <alignment vertical="top" wrapText="1"/>
      <protection locked="0"/>
    </xf>
    <xf numFmtId="0" fontId="2" fillId="2" borderId="1" xfId="0" applyFont="1" applyFill="1" applyBorder="1" applyAlignment="1" applyProtection="1">
      <alignment vertical="top"/>
      <protection locked="0"/>
    </xf>
    <xf numFmtId="3" fontId="2" fillId="2" borderId="1" xfId="0" applyNumberFormat="1" applyFont="1" applyFill="1" applyBorder="1" applyAlignment="1" applyProtection="1">
      <alignment vertical="top"/>
      <protection locked="0"/>
    </xf>
    <xf numFmtId="0" fontId="3" fillId="6" borderId="1" xfId="0" applyFont="1" applyFill="1" applyBorder="1" applyAlignment="1">
      <alignment vertical="top" wrapText="1"/>
    </xf>
    <xf numFmtId="0" fontId="3" fillId="2" borderId="10" xfId="0" applyFont="1" applyFill="1" applyBorder="1" applyAlignment="1">
      <alignment vertical="top" wrapText="1"/>
    </xf>
    <xf numFmtId="0" fontId="2" fillId="2" borderId="1" xfId="5" applyFont="1" applyFill="1" applyBorder="1" applyAlignment="1" applyProtection="1">
      <alignment vertical="top" wrapText="1"/>
    </xf>
    <xf numFmtId="3" fontId="3" fillId="2" borderId="1" xfId="0" applyNumberFormat="1" applyFont="1" applyFill="1" applyBorder="1" applyAlignment="1">
      <alignment horizontal="left" vertical="top" wrapText="1"/>
    </xf>
    <xf numFmtId="3" fontId="3" fillId="2" borderId="1" xfId="0" applyNumberFormat="1" applyFont="1" applyFill="1" applyBorder="1" applyAlignment="1">
      <alignment horizontal="left" vertical="top"/>
    </xf>
    <xf numFmtId="164" fontId="33" fillId="7" borderId="1" xfId="5" applyNumberFormat="1" applyFont="1" applyFill="1" applyBorder="1" applyAlignment="1" applyProtection="1">
      <alignment horizontal="left" vertical="top" wrapText="1"/>
      <protection locked="0"/>
    </xf>
    <xf numFmtId="3"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164" fontId="33" fillId="7" borderId="1" xfId="7" applyNumberFormat="1" applyFont="1" applyFill="1" applyBorder="1" applyAlignment="1" applyProtection="1">
      <alignment horizontal="left" vertical="top" wrapText="1"/>
      <protection locked="0"/>
    </xf>
    <xf numFmtId="164" fontId="33" fillId="7" borderId="1" xfId="8" applyNumberFormat="1" applyFont="1" applyFill="1" applyBorder="1" applyAlignment="1" applyProtection="1">
      <alignment horizontal="left" vertical="top" wrapText="1"/>
      <protection locked="0"/>
    </xf>
    <xf numFmtId="165" fontId="3" fillId="2" borderId="1" xfId="0" applyNumberFormat="1" applyFont="1" applyFill="1" applyBorder="1" applyAlignment="1">
      <alignment horizontal="left" vertical="top" wrapText="1"/>
    </xf>
    <xf numFmtId="3" fontId="5" fillId="2" borderId="1" xfId="0" applyNumberFormat="1" applyFont="1" applyFill="1" applyBorder="1" applyAlignment="1" applyProtection="1">
      <alignment horizontal="left" vertical="top" wrapText="1"/>
      <protection locked="0"/>
    </xf>
    <xf numFmtId="3" fontId="2" fillId="2" borderId="1" xfId="0" applyNumberFormat="1" applyFont="1" applyFill="1" applyBorder="1" applyAlignment="1" applyProtection="1">
      <alignment horizontal="left" vertical="top" wrapText="1"/>
      <protection locked="0"/>
    </xf>
    <xf numFmtId="0" fontId="3" fillId="2" borderId="19" xfId="0" applyFont="1" applyFill="1" applyBorder="1" applyAlignment="1">
      <alignment horizontal="left" vertical="top" wrapText="1"/>
    </xf>
    <xf numFmtId="3" fontId="3" fillId="2" borderId="19" xfId="0" applyNumberFormat="1" applyFont="1" applyFill="1" applyBorder="1" applyAlignment="1">
      <alignment horizontal="left" vertical="top"/>
    </xf>
    <xf numFmtId="164" fontId="33" fillId="7" borderId="0" xfId="0" applyNumberFormat="1" applyFont="1" applyFill="1" applyBorder="1" applyAlignment="1" applyProtection="1">
      <alignment horizontal="left" vertical="top" wrapText="1"/>
      <protection locked="0"/>
    </xf>
    <xf numFmtId="164" fontId="33" fillId="7" borderId="19" xfId="0" applyNumberFormat="1" applyFont="1" applyFill="1" applyBorder="1" applyAlignment="1" applyProtection="1">
      <alignment horizontal="left" vertical="top" wrapText="1"/>
      <protection locked="0"/>
    </xf>
    <xf numFmtId="17" fontId="3" fillId="2" borderId="1" xfId="0" applyNumberFormat="1" applyFont="1" applyFill="1" applyBorder="1" applyAlignment="1">
      <alignment horizontal="left" vertical="top" wrapText="1"/>
    </xf>
    <xf numFmtId="3" fontId="5" fillId="2" borderId="1" xfId="6" applyNumberFormat="1" applyFont="1" applyFill="1" applyBorder="1" applyAlignment="1" applyProtection="1">
      <alignment horizontal="left" vertical="top" wrapText="1"/>
      <protection locked="0"/>
    </xf>
    <xf numFmtId="0" fontId="10" fillId="2" borderId="1" xfId="5" applyFont="1" applyFill="1" applyBorder="1" applyAlignment="1" applyProtection="1">
      <alignment horizontal="left" vertical="top" wrapText="1"/>
    </xf>
    <xf numFmtId="14" fontId="2" fillId="2" borderId="1" xfId="0" applyNumberFormat="1" applyFont="1" applyFill="1" applyBorder="1" applyAlignment="1">
      <alignment horizontal="left" vertical="top" wrapText="1"/>
    </xf>
    <xf numFmtId="3" fontId="3" fillId="2" borderId="1" xfId="0" applyNumberFormat="1" applyFont="1" applyFill="1" applyBorder="1" applyAlignment="1" applyProtection="1">
      <alignment horizontal="left" vertical="top"/>
      <protection locked="0"/>
    </xf>
    <xf numFmtId="164" fontId="33" fillId="7" borderId="1" xfId="4" applyNumberFormat="1" applyFont="1" applyFill="1" applyBorder="1" applyAlignment="1" applyProtection="1">
      <alignment horizontal="left" vertical="top" wrapText="1"/>
      <protection locked="0"/>
    </xf>
    <xf numFmtId="3" fontId="3" fillId="2" borderId="1" xfId="3" applyNumberFormat="1" applyFont="1" applyFill="1" applyBorder="1" applyAlignment="1">
      <alignment horizontal="left" vertical="top"/>
    </xf>
    <xf numFmtId="0" fontId="2" fillId="2" borderId="1" xfId="8" applyFont="1" applyFill="1" applyBorder="1" applyAlignment="1">
      <alignment horizontal="left" vertical="top" wrapText="1"/>
    </xf>
    <xf numFmtId="0" fontId="3" fillId="2" borderId="1" xfId="8" applyFont="1" applyFill="1" applyBorder="1" applyAlignment="1">
      <alignment horizontal="left" vertical="top" wrapText="1"/>
    </xf>
    <xf numFmtId="0" fontId="3" fillId="6" borderId="1" xfId="0" applyFont="1" applyFill="1" applyBorder="1" applyAlignment="1">
      <alignment horizontal="left" vertical="top" wrapText="1"/>
    </xf>
    <xf numFmtId="3" fontId="14" fillId="2" borderId="1" xfId="0" applyNumberFormat="1" applyFont="1" applyFill="1" applyBorder="1" applyAlignment="1" applyProtection="1">
      <alignment vertical="top" wrapText="1"/>
      <protection locked="0"/>
    </xf>
    <xf numFmtId="17" fontId="2" fillId="2" borderId="1" xfId="0" applyNumberFormat="1" applyFont="1" applyFill="1" applyBorder="1" applyAlignment="1">
      <alignment vertical="top" wrapText="1"/>
    </xf>
    <xf numFmtId="0" fontId="40" fillId="2" borderId="1" xfId="5" applyFont="1" applyFill="1" applyBorder="1" applyAlignment="1" applyProtection="1">
      <alignment vertical="top" wrapText="1"/>
    </xf>
    <xf numFmtId="0" fontId="40" fillId="2" borderId="1" xfId="5" applyFont="1" applyFill="1" applyBorder="1" applyAlignment="1" applyProtection="1">
      <alignment vertical="top" wrapText="1"/>
      <protection locked="0"/>
    </xf>
    <xf numFmtId="0" fontId="2" fillId="2" borderId="1" xfId="8" applyFont="1" applyFill="1" applyBorder="1" applyAlignment="1" applyProtection="1">
      <alignment vertical="top" wrapText="1"/>
      <protection locked="0"/>
    </xf>
    <xf numFmtId="0" fontId="2" fillId="2" borderId="19" xfId="0" applyFont="1" applyFill="1" applyBorder="1" applyAlignment="1">
      <alignment vertical="top" wrapText="1"/>
    </xf>
    <xf numFmtId="3" fontId="2" fillId="2" borderId="1" xfId="0" applyNumberFormat="1" applyFont="1" applyFill="1" applyBorder="1" applyAlignment="1">
      <alignment vertical="top"/>
    </xf>
    <xf numFmtId="164" fontId="2" fillId="2" borderId="1" xfId="0" applyNumberFormat="1" applyFont="1" applyFill="1" applyBorder="1" applyAlignment="1">
      <alignment vertical="top"/>
    </xf>
    <xf numFmtId="0" fontId="12" fillId="2" borderId="1" xfId="5" applyFont="1" applyFill="1" applyBorder="1" applyAlignment="1" applyProtection="1">
      <alignment vertical="top" wrapText="1"/>
    </xf>
    <xf numFmtId="0" fontId="40" fillId="2" borderId="1" xfId="5" applyNumberFormat="1" applyFont="1" applyFill="1" applyBorder="1" applyAlignment="1" applyProtection="1">
      <alignment vertical="top" wrapText="1"/>
      <protection locked="0"/>
    </xf>
    <xf numFmtId="8" fontId="2" fillId="2" borderId="1" xfId="0" applyNumberFormat="1" applyFont="1" applyFill="1" applyBorder="1" applyAlignment="1">
      <alignment vertical="top"/>
    </xf>
    <xf numFmtId="0" fontId="2" fillId="2" borderId="1" xfId="5" applyFont="1" applyFill="1" applyBorder="1" applyAlignment="1" applyProtection="1">
      <alignment vertical="top" wrapText="1"/>
      <protection locked="0"/>
    </xf>
    <xf numFmtId="3" fontId="2" fillId="2" borderId="1" xfId="7" applyNumberFormat="1" applyFont="1" applyFill="1" applyBorder="1" applyAlignment="1" applyProtection="1">
      <alignment vertical="top" wrapText="1"/>
      <protection locked="0"/>
    </xf>
    <xf numFmtId="164" fontId="2" fillId="2" borderId="1" xfId="7" applyNumberFormat="1" applyFont="1" applyFill="1" applyBorder="1" applyAlignment="1" applyProtection="1">
      <alignment vertical="top" wrapText="1"/>
      <protection locked="0"/>
    </xf>
    <xf numFmtId="0" fontId="12" fillId="2" borderId="1" xfId="4" applyFont="1" applyFill="1" applyBorder="1" applyAlignment="1" applyProtection="1">
      <alignment vertical="top" wrapText="1"/>
      <protection locked="0"/>
    </xf>
    <xf numFmtId="0" fontId="40" fillId="0" borderId="1" xfId="5" applyFont="1" applyFill="1" applyBorder="1" applyAlignment="1" applyProtection="1">
      <alignment vertical="top" wrapText="1"/>
      <protection locked="0"/>
    </xf>
    <xf numFmtId="164" fontId="2" fillId="2" borderId="1" xfId="9" applyNumberFormat="1" applyFont="1" applyFill="1" applyBorder="1" applyAlignment="1" applyProtection="1">
      <alignment vertical="top" wrapText="1"/>
      <protection locked="0"/>
    </xf>
    <xf numFmtId="0" fontId="2" fillId="4" borderId="1" xfId="0" applyFont="1" applyFill="1" applyBorder="1" applyAlignment="1" applyProtection="1">
      <alignment vertical="top" wrapText="1"/>
      <protection locked="0"/>
    </xf>
    <xf numFmtId="0" fontId="2" fillId="4" borderId="1" xfId="0" applyNumberFormat="1" applyFont="1" applyFill="1" applyBorder="1" applyAlignment="1" applyProtection="1">
      <alignment vertical="top" wrapText="1"/>
      <protection locked="0"/>
    </xf>
    <xf numFmtId="0" fontId="2" fillId="2" borderId="1" xfId="4" applyFont="1" applyFill="1" applyBorder="1" applyAlignment="1" applyProtection="1">
      <alignment vertical="top" wrapText="1"/>
      <protection locked="0"/>
    </xf>
    <xf numFmtId="0" fontId="2" fillId="2" borderId="1" xfId="6" applyNumberFormat="1" applyFont="1" applyFill="1" applyBorder="1" applyAlignment="1" applyProtection="1">
      <alignment vertical="top" wrapText="1"/>
      <protection locked="0"/>
    </xf>
    <xf numFmtId="3" fontId="2" fillId="2" borderId="1" xfId="8" applyNumberFormat="1" applyFont="1" applyFill="1" applyBorder="1" applyAlignment="1" applyProtection="1">
      <alignment vertical="top" wrapText="1"/>
      <protection locked="0"/>
    </xf>
    <xf numFmtId="17" fontId="2" fillId="2" borderId="1" xfId="0" applyNumberFormat="1" applyFont="1" applyFill="1" applyBorder="1" applyAlignment="1" applyProtection="1">
      <alignment vertical="top" wrapText="1"/>
      <protection locked="0"/>
    </xf>
    <xf numFmtId="0" fontId="40" fillId="2" borderId="0" xfId="5" applyFont="1" applyFill="1" applyBorder="1" applyAlignment="1" applyProtection="1">
      <alignment vertical="top" wrapText="1"/>
      <protection locked="0"/>
    </xf>
    <xf numFmtId="0" fontId="2" fillId="2" borderId="10" xfId="0" applyFont="1" applyFill="1" applyBorder="1" applyAlignment="1">
      <alignment vertical="top" wrapText="1"/>
    </xf>
    <xf numFmtId="49" fontId="2" fillId="2" borderId="1" xfId="0" applyNumberFormat="1" applyFont="1" applyFill="1" applyBorder="1" applyAlignment="1" applyProtection="1">
      <alignment vertical="top" wrapText="1"/>
      <protection locked="0"/>
    </xf>
    <xf numFmtId="2" fontId="2" fillId="2" borderId="1" xfId="0" applyNumberFormat="1" applyFont="1" applyFill="1" applyBorder="1" applyAlignment="1">
      <alignment vertical="top" wrapText="1"/>
    </xf>
    <xf numFmtId="49" fontId="2" fillId="2" borderId="1" xfId="0" applyNumberFormat="1" applyFont="1" applyFill="1" applyBorder="1" applyAlignment="1">
      <alignment vertical="top" wrapText="1"/>
    </xf>
    <xf numFmtId="1" fontId="12" fillId="2" borderId="1" xfId="5" applyNumberFormat="1" applyFont="1" applyFill="1" applyBorder="1" applyAlignment="1" applyProtection="1">
      <alignment vertical="top" wrapText="1"/>
      <protection locked="0"/>
    </xf>
    <xf numFmtId="164" fontId="2" fillId="2" borderId="1" xfId="2" applyNumberFormat="1" applyFont="1" applyFill="1" applyBorder="1" applyAlignment="1">
      <alignment vertical="top"/>
    </xf>
    <xf numFmtId="3" fontId="2" fillId="2" borderId="1" xfId="1" applyNumberFormat="1" applyFont="1" applyFill="1" applyBorder="1" applyAlignment="1" applyProtection="1">
      <alignment vertical="top" wrapText="1"/>
      <protection locked="0"/>
    </xf>
    <xf numFmtId="0" fontId="2" fillId="2" borderId="1" xfId="0" applyFont="1" applyFill="1" applyBorder="1" applyAlignment="1" applyProtection="1">
      <alignment vertical="top" wrapText="1"/>
    </xf>
    <xf numFmtId="0" fontId="40" fillId="2" borderId="1" xfId="5" applyFont="1" applyFill="1" applyBorder="1" applyAlignment="1" applyProtection="1">
      <alignment vertical="top"/>
    </xf>
    <xf numFmtId="3" fontId="2" fillId="2" borderId="19" xfId="0" applyNumberFormat="1" applyFont="1" applyFill="1" applyBorder="1" applyAlignment="1">
      <alignment vertical="top"/>
    </xf>
    <xf numFmtId="164" fontId="2" fillId="2" borderId="1" xfId="10" applyNumberFormat="1" applyFont="1" applyFill="1" applyBorder="1" applyAlignment="1" applyProtection="1">
      <alignment vertical="top" wrapText="1"/>
      <protection locked="0"/>
    </xf>
    <xf numFmtId="0" fontId="12" fillId="2" borderId="1" xfId="5" applyNumberFormat="1" applyFont="1" applyFill="1" applyBorder="1" applyAlignment="1" applyProtection="1">
      <alignment vertical="top" wrapText="1"/>
      <protection locked="0"/>
    </xf>
    <xf numFmtId="0" fontId="2" fillId="6" borderId="1" xfId="0" applyFont="1" applyFill="1" applyBorder="1" applyAlignment="1">
      <alignment vertical="top" wrapText="1"/>
    </xf>
    <xf numFmtId="164" fontId="2" fillId="2" borderId="1" xfId="1" applyNumberFormat="1" applyFont="1" applyFill="1" applyBorder="1" applyAlignment="1">
      <alignment vertical="top" wrapText="1"/>
    </xf>
    <xf numFmtId="0" fontId="40" fillId="2" borderId="0" xfId="5" applyFont="1" applyFill="1" applyBorder="1" applyAlignment="1" applyProtection="1">
      <alignment vertical="top" wrapText="1"/>
    </xf>
    <xf numFmtId="0" fontId="40" fillId="2" borderId="1" xfId="5" applyFont="1" applyFill="1" applyBorder="1" applyAlignment="1" applyProtection="1">
      <alignment vertical="top"/>
      <protection locked="0"/>
    </xf>
    <xf numFmtId="16" fontId="2" fillId="2" borderId="1" xfId="0" applyNumberFormat="1" applyFont="1" applyFill="1" applyBorder="1" applyAlignment="1">
      <alignment vertical="top" wrapText="1"/>
    </xf>
    <xf numFmtId="8" fontId="0" fillId="2" borderId="0" xfId="0" applyNumberFormat="1" applyFill="1"/>
    <xf numFmtId="0" fontId="41" fillId="0" borderId="1" xfId="0" applyFont="1" applyFill="1" applyBorder="1" applyAlignment="1">
      <alignment vertical="top" wrapText="1"/>
    </xf>
    <xf numFmtId="0" fontId="42" fillId="0" borderId="1" xfId="0" applyFont="1" applyFill="1" applyBorder="1" applyAlignment="1">
      <alignment vertical="top" wrapText="1"/>
    </xf>
    <xf numFmtId="0" fontId="41" fillId="0" borderId="1" xfId="0" applyFont="1" applyFill="1" applyBorder="1" applyAlignment="1">
      <alignment horizontal="left" vertical="top" wrapText="1"/>
    </xf>
    <xf numFmtId="0" fontId="42" fillId="0" borderId="1" xfId="12" applyNumberFormat="1" applyFont="1" applyFill="1" applyBorder="1" applyAlignment="1">
      <alignment horizontal="left" vertical="top" wrapText="1"/>
    </xf>
    <xf numFmtId="0" fontId="42" fillId="0" borderId="1" xfId="13" applyNumberFormat="1" applyFont="1" applyFill="1" applyBorder="1" applyAlignment="1">
      <alignment horizontal="left" vertical="top" wrapText="1"/>
    </xf>
    <xf numFmtId="0" fontId="42" fillId="0" borderId="1" xfId="14" applyNumberFormat="1" applyFont="1" applyFill="1" applyBorder="1" applyAlignment="1">
      <alignment horizontal="left" vertical="top" wrapText="1"/>
    </xf>
    <xf numFmtId="0" fontId="42" fillId="0" borderId="1" xfId="14" applyFont="1" applyFill="1" applyBorder="1" applyAlignment="1">
      <alignment horizontal="left" vertical="top" wrapText="1"/>
    </xf>
    <xf numFmtId="0" fontId="41" fillId="0" borderId="0" xfId="0" applyFont="1" applyBorder="1"/>
    <xf numFmtId="0" fontId="41" fillId="0" borderId="1" xfId="0" applyFont="1" applyFill="1" applyBorder="1" applyAlignment="1">
      <alignment vertical="top"/>
    </xf>
    <xf numFmtId="0" fontId="41" fillId="0" borderId="1" xfId="0" applyFont="1" applyBorder="1" applyAlignment="1">
      <alignment horizontal="left" vertical="top"/>
    </xf>
    <xf numFmtId="0" fontId="41" fillId="0" borderId="1" xfId="0" applyFont="1" applyBorder="1" applyAlignment="1">
      <alignment vertical="top" wrapText="1"/>
    </xf>
    <xf numFmtId="0" fontId="41" fillId="0" borderId="1" xfId="0" applyFont="1" applyBorder="1" applyAlignment="1">
      <alignment vertical="top"/>
    </xf>
    <xf numFmtId="3" fontId="41" fillId="0" borderId="1" xfId="0" applyNumberFormat="1" applyFont="1" applyFill="1" applyBorder="1" applyAlignment="1">
      <alignment horizontal="left" vertical="top"/>
    </xf>
    <xf numFmtId="0" fontId="41" fillId="0" borderId="1" xfId="0" applyFont="1" applyFill="1" applyBorder="1" applyAlignment="1">
      <alignment horizontal="left" vertical="top"/>
    </xf>
    <xf numFmtId="0" fontId="42" fillId="0" borderId="1" xfId="0" applyFont="1" applyFill="1" applyBorder="1" applyAlignment="1">
      <alignment horizontal="left" vertical="top"/>
    </xf>
    <xf numFmtId="3" fontId="41" fillId="0" borderId="1" xfId="0" applyNumberFormat="1" applyFont="1" applyBorder="1" applyAlignment="1">
      <alignment horizontal="left" vertical="top"/>
    </xf>
    <xf numFmtId="3" fontId="41" fillId="0" borderId="1" xfId="0" applyNumberFormat="1" applyFont="1" applyBorder="1" applyAlignment="1">
      <alignment horizontal="left" vertical="top" wrapText="1"/>
    </xf>
    <xf numFmtId="3" fontId="41" fillId="0" borderId="1" xfId="0" applyNumberFormat="1" applyFont="1" applyFill="1" applyBorder="1" applyAlignment="1">
      <alignment horizontal="left" vertical="top" wrapText="1"/>
    </xf>
    <xf numFmtId="3" fontId="42" fillId="0" borderId="1" xfId="0" applyNumberFormat="1" applyFont="1" applyFill="1" applyBorder="1" applyAlignment="1">
      <alignment horizontal="left" vertical="top"/>
    </xf>
    <xf numFmtId="164" fontId="41" fillId="0" borderId="1" xfId="0" applyNumberFormat="1" applyFont="1" applyBorder="1" applyAlignment="1">
      <alignment horizontal="right" vertical="top"/>
    </xf>
    <xf numFmtId="0" fontId="41" fillId="0" borderId="1" xfId="0" applyFont="1" applyBorder="1" applyAlignment="1">
      <alignment horizontal="left" vertical="top" wrapText="1"/>
    </xf>
    <xf numFmtId="0" fontId="42" fillId="0" borderId="1" xfId="0" applyFont="1" applyBorder="1" applyAlignment="1">
      <alignment horizontal="left" vertical="top"/>
    </xf>
    <xf numFmtId="0" fontId="42" fillId="0" borderId="1" xfId="0" applyFont="1" applyFill="1" applyBorder="1" applyAlignment="1">
      <alignment horizontal="left" vertical="top" wrapText="1"/>
    </xf>
    <xf numFmtId="0" fontId="41" fillId="0" borderId="1" xfId="0" applyFont="1" applyFill="1" applyBorder="1" applyAlignment="1">
      <alignment horizontal="right" vertical="top"/>
    </xf>
    <xf numFmtId="0" fontId="41" fillId="0" borderId="1" xfId="0" applyFont="1" applyBorder="1" applyAlignment="1">
      <alignment horizontal="right" vertical="top"/>
    </xf>
    <xf numFmtId="0" fontId="41" fillId="0" borderId="1" xfId="0" applyFont="1" applyBorder="1" applyAlignment="1">
      <alignment horizontal="right" vertical="top" wrapText="1"/>
    </xf>
    <xf numFmtId="0" fontId="41" fillId="0" borderId="1" xfId="0" applyFont="1" applyFill="1" applyBorder="1" applyAlignment="1">
      <alignment horizontal="right" vertical="top" wrapText="1"/>
    </xf>
    <xf numFmtId="0" fontId="42" fillId="0" borderId="1" xfId="13" applyNumberFormat="1" applyFont="1" applyFill="1" applyBorder="1" applyAlignment="1">
      <alignment horizontal="right" vertical="top" wrapText="1"/>
    </xf>
    <xf numFmtId="0" fontId="42" fillId="0" borderId="1" xfId="14" applyNumberFormat="1" applyFont="1" applyFill="1" applyBorder="1" applyAlignment="1">
      <alignment horizontal="right" vertical="top" wrapText="1"/>
    </xf>
    <xf numFmtId="0" fontId="41" fillId="7" borderId="1" xfId="0" applyFont="1" applyFill="1" applyBorder="1" applyAlignment="1">
      <alignment horizontal="right" vertical="top"/>
    </xf>
    <xf numFmtId="0" fontId="42" fillId="7" borderId="1" xfId="0" applyFont="1" applyFill="1" applyBorder="1" applyAlignment="1">
      <alignment horizontal="right" vertical="top"/>
    </xf>
    <xf numFmtId="0" fontId="41" fillId="7" borderId="1" xfId="0" applyFont="1" applyFill="1" applyBorder="1" applyAlignment="1">
      <alignment horizontal="right" vertical="top" wrapText="1"/>
    </xf>
    <xf numFmtId="0" fontId="45" fillId="0" borderId="1" xfId="5" applyFont="1" applyBorder="1" applyAlignment="1" applyProtection="1"/>
    <xf numFmtId="0" fontId="46" fillId="7" borderId="1" xfId="0" applyFont="1" applyFill="1" applyBorder="1" applyAlignment="1" applyProtection="1">
      <alignment horizontal="left" vertical="top" wrapText="1"/>
      <protection locked="0"/>
    </xf>
    <xf numFmtId="164" fontId="2" fillId="2" borderId="1" xfId="0" applyNumberFormat="1" applyFont="1" applyFill="1" applyBorder="1" applyAlignment="1" applyProtection="1">
      <alignment horizontal="right" vertical="top" wrapText="1"/>
      <protection locked="0"/>
    </xf>
    <xf numFmtId="164" fontId="2" fillId="2" borderId="1" xfId="0" applyNumberFormat="1" applyFont="1" applyFill="1" applyBorder="1" applyAlignment="1" applyProtection="1">
      <alignment horizontal="left" vertical="top" wrapText="1"/>
      <protection locked="0"/>
    </xf>
    <xf numFmtId="0" fontId="41" fillId="0" borderId="0" xfId="0" applyFont="1" applyFill="1" applyBorder="1" applyAlignment="1">
      <alignment horizontal="right"/>
    </xf>
    <xf numFmtId="0" fontId="41" fillId="0" borderId="0" xfId="0" applyFont="1" applyBorder="1" applyAlignment="1">
      <alignment horizontal="right" vertical="top"/>
    </xf>
    <xf numFmtId="0" fontId="41" fillId="0" borderId="0" xfId="0" applyFont="1" applyFill="1" applyBorder="1" applyAlignment="1">
      <alignment horizontal="right" vertical="top" wrapText="1"/>
    </xf>
    <xf numFmtId="0" fontId="41" fillId="0" borderId="0" xfId="0" applyFont="1" applyBorder="1" applyAlignment="1">
      <alignment horizontal="right"/>
    </xf>
    <xf numFmtId="0" fontId="42" fillId="0" borderId="0" xfId="14" applyNumberFormat="1" applyFont="1" applyFill="1" applyBorder="1" applyAlignment="1">
      <alignment horizontal="right" wrapText="1"/>
    </xf>
    <xf numFmtId="0" fontId="23" fillId="2" borderId="10" xfId="0" applyFont="1" applyFill="1" applyBorder="1" applyAlignment="1">
      <alignment horizontal="left" vertical="top" wrapText="1"/>
    </xf>
    <xf numFmtId="0" fontId="7" fillId="0" borderId="0" xfId="5" applyFill="1" applyBorder="1" applyAlignment="1" applyProtection="1">
      <alignment vertical="top" wrapText="1"/>
      <protection locked="0"/>
    </xf>
    <xf numFmtId="0" fontId="7" fillId="0" borderId="0" xfId="5" applyNumberFormat="1" applyFill="1" applyBorder="1" applyAlignment="1" applyProtection="1">
      <alignment vertical="top" wrapText="1"/>
      <protection locked="0"/>
    </xf>
    <xf numFmtId="0" fontId="5" fillId="2" borderId="19" xfId="0" applyFont="1" applyFill="1" applyBorder="1" applyAlignment="1" applyProtection="1">
      <alignment vertical="top"/>
      <protection locked="0"/>
    </xf>
    <xf numFmtId="3" fontId="2" fillId="2" borderId="19" xfId="3" applyNumberFormat="1" applyFont="1" applyFill="1" applyBorder="1" applyAlignment="1">
      <alignment vertical="top"/>
    </xf>
    <xf numFmtId="0" fontId="5" fillId="2" borderId="19" xfId="0" applyFont="1" applyFill="1" applyBorder="1" applyAlignment="1" applyProtection="1">
      <alignment vertical="top" wrapText="1"/>
      <protection locked="0"/>
    </xf>
    <xf numFmtId="0" fontId="42" fillId="0" borderId="1" xfId="14" applyNumberFormat="1" applyFont="1" applyFill="1" applyBorder="1" applyAlignment="1">
      <alignment horizontal="right" wrapText="1"/>
    </xf>
    <xf numFmtId="0" fontId="41" fillId="0" borderId="1" xfId="0" applyFont="1" applyBorder="1" applyAlignment="1">
      <alignment horizontal="right"/>
    </xf>
    <xf numFmtId="0" fontId="3" fillId="2" borderId="0" xfId="0" applyFont="1" applyFill="1" applyBorder="1" applyAlignment="1">
      <alignment vertical="top"/>
    </xf>
    <xf numFmtId="0" fontId="41" fillId="0" borderId="1" xfId="0" applyFont="1" applyFill="1" applyBorder="1" applyAlignment="1">
      <alignment horizontal="right"/>
    </xf>
    <xf numFmtId="0" fontId="42" fillId="0" borderId="1" xfId="0" applyFont="1" applyFill="1" applyBorder="1" applyAlignment="1">
      <alignment horizontal="right"/>
    </xf>
    <xf numFmtId="0" fontId="42" fillId="0" borderId="1" xfId="13" applyNumberFormat="1" applyFont="1" applyFill="1" applyBorder="1" applyAlignment="1">
      <alignment horizontal="right" wrapText="1"/>
    </xf>
    <xf numFmtId="0" fontId="42" fillId="0" borderId="1" xfId="0" applyFont="1" applyFill="1" applyBorder="1" applyAlignment="1">
      <alignment horizontal="right" vertical="top"/>
    </xf>
    <xf numFmtId="0" fontId="19" fillId="3" borderId="0" xfId="0" applyFont="1" applyFill="1" applyAlignment="1">
      <alignment horizontal="center"/>
    </xf>
    <xf numFmtId="0" fontId="36" fillId="8" borderId="3" xfId="0" applyFont="1" applyFill="1" applyBorder="1" applyAlignment="1">
      <alignment horizontal="center" vertical="center"/>
    </xf>
    <xf numFmtId="0" fontId="36" fillId="8" borderId="4" xfId="0" applyFont="1" applyFill="1" applyBorder="1" applyAlignment="1">
      <alignment horizontal="center" vertical="center"/>
    </xf>
    <xf numFmtId="0" fontId="36" fillId="8" borderId="13" xfId="0" applyFont="1" applyFill="1" applyBorder="1" applyAlignment="1">
      <alignment horizontal="center" vertical="center"/>
    </xf>
    <xf numFmtId="0" fontId="36" fillId="8" borderId="14" xfId="0" applyFont="1" applyFill="1" applyBorder="1" applyAlignment="1">
      <alignment horizontal="center" vertical="center"/>
    </xf>
    <xf numFmtId="0" fontId="36" fillId="8" borderId="0" xfId="0" applyFont="1" applyFill="1" applyBorder="1" applyAlignment="1">
      <alignment horizontal="center" vertical="center"/>
    </xf>
    <xf numFmtId="0" fontId="36" fillId="8" borderId="15" xfId="0" applyFont="1" applyFill="1" applyBorder="1" applyAlignment="1">
      <alignment horizontal="center" vertical="center"/>
    </xf>
    <xf numFmtId="0" fontId="36" fillId="8" borderId="16" xfId="0" applyFont="1" applyFill="1" applyBorder="1" applyAlignment="1">
      <alignment horizontal="center" vertical="center"/>
    </xf>
    <xf numFmtId="0" fontId="36" fillId="8" borderId="17" xfId="0" applyFont="1" applyFill="1" applyBorder="1" applyAlignment="1">
      <alignment horizontal="center" vertical="center"/>
    </xf>
    <xf numFmtId="0" fontId="36" fillId="8" borderId="18" xfId="0" applyFont="1" applyFill="1" applyBorder="1" applyAlignment="1">
      <alignment horizontal="center" vertical="center"/>
    </xf>
    <xf numFmtId="0" fontId="32" fillId="2" borderId="4" xfId="0" applyFont="1" applyFill="1" applyBorder="1" applyAlignment="1">
      <alignment horizontal="center" vertical="center"/>
    </xf>
    <xf numFmtId="0" fontId="0" fillId="2" borderId="2" xfId="0" applyFill="1" applyBorder="1" applyAlignment="1">
      <alignment horizontal="right"/>
    </xf>
    <xf numFmtId="0" fontId="0" fillId="2" borderId="20" xfId="0" applyFill="1" applyBorder="1" applyAlignment="1">
      <alignment horizontal="right"/>
    </xf>
    <xf numFmtId="14" fontId="0" fillId="2" borderId="2" xfId="0" applyNumberFormat="1" applyFill="1" applyBorder="1" applyAlignment="1">
      <alignment horizontal="right"/>
    </xf>
    <xf numFmtId="14" fontId="0" fillId="2" borderId="20" xfId="0" applyNumberFormat="1" applyFill="1" applyBorder="1" applyAlignment="1">
      <alignment horizontal="right"/>
    </xf>
    <xf numFmtId="166" fontId="0" fillId="2" borderId="2" xfId="0" applyNumberFormat="1" applyFill="1" applyBorder="1" applyAlignment="1">
      <alignment horizontal="right"/>
    </xf>
    <xf numFmtId="166" fontId="0" fillId="2" borderId="20" xfId="0" applyNumberFormat="1" applyFill="1" applyBorder="1" applyAlignment="1">
      <alignment horizontal="right"/>
    </xf>
    <xf numFmtId="0" fontId="38" fillId="2" borderId="0" xfId="0" applyFont="1" applyFill="1" applyBorder="1" applyAlignment="1">
      <alignment horizontal="right" vertical="center" wrapText="1"/>
    </xf>
    <xf numFmtId="0" fontId="38" fillId="2" borderId="15" xfId="0" applyFont="1" applyFill="1" applyBorder="1" applyAlignment="1">
      <alignment horizontal="right" vertical="center" wrapText="1"/>
    </xf>
    <xf numFmtId="0" fontId="0" fillId="2" borderId="0" xfId="0" applyFill="1" applyBorder="1" applyAlignment="1">
      <alignment horizontal="left"/>
    </xf>
    <xf numFmtId="0" fontId="37" fillId="2" borderId="0" xfId="0" applyFont="1" applyFill="1" applyBorder="1" applyAlignment="1">
      <alignment horizontal="center"/>
    </xf>
    <xf numFmtId="0" fontId="35" fillId="2" borderId="2" xfId="0" applyFont="1" applyFill="1" applyBorder="1" applyAlignment="1">
      <alignment horizontal="left"/>
    </xf>
    <xf numFmtId="0" fontId="35" fillId="2" borderId="20" xfId="0" applyFont="1" applyFill="1" applyBorder="1" applyAlignment="1">
      <alignment horizontal="left"/>
    </xf>
    <xf numFmtId="0" fontId="0" fillId="2" borderId="0" xfId="0"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4" fillId="8" borderId="3" xfId="0" applyFont="1" applyFill="1" applyBorder="1" applyAlignment="1" applyProtection="1">
      <alignment horizontal="center" vertical="center" wrapText="1"/>
    </xf>
    <xf numFmtId="0" fontId="34" fillId="8" borderId="4" xfId="0" applyFont="1" applyFill="1" applyBorder="1" applyAlignment="1" applyProtection="1">
      <alignment horizontal="center" vertical="center" wrapText="1"/>
    </xf>
    <xf numFmtId="0" fontId="34" fillId="8" borderId="13" xfId="0" applyFont="1" applyFill="1" applyBorder="1" applyAlignment="1" applyProtection="1">
      <alignment horizontal="center" vertical="center" wrapText="1"/>
    </xf>
    <xf numFmtId="0" fontId="34" fillId="8" borderId="14" xfId="0" applyFont="1" applyFill="1" applyBorder="1" applyAlignment="1" applyProtection="1">
      <alignment horizontal="center" vertical="center" wrapText="1"/>
    </xf>
    <xf numFmtId="0" fontId="34" fillId="8" borderId="0" xfId="0" applyFont="1" applyFill="1" applyBorder="1" applyAlignment="1" applyProtection="1">
      <alignment horizontal="center" vertical="center" wrapText="1"/>
    </xf>
    <xf numFmtId="0" fontId="34" fillId="8" borderId="15" xfId="0" applyFont="1" applyFill="1" applyBorder="1" applyAlignment="1" applyProtection="1">
      <alignment horizontal="center" vertical="center" wrapText="1"/>
    </xf>
    <xf numFmtId="0" fontId="34" fillId="8" borderId="16" xfId="0" applyFont="1" applyFill="1" applyBorder="1" applyAlignment="1" applyProtection="1">
      <alignment horizontal="center" vertical="center" wrapText="1"/>
    </xf>
    <xf numFmtId="0" fontId="34" fillId="8" borderId="17" xfId="0" applyFont="1" applyFill="1" applyBorder="1" applyAlignment="1" applyProtection="1">
      <alignment horizontal="center" vertical="center" wrapText="1"/>
    </xf>
    <xf numFmtId="0" fontId="34" fillId="8" borderId="18" xfId="0" applyFont="1" applyFill="1" applyBorder="1" applyAlignment="1" applyProtection="1">
      <alignment horizontal="center" vertical="center" wrapText="1"/>
    </xf>
  </cellXfs>
  <cellStyles count="15">
    <cellStyle name="Comma" xfId="1" builtinId="3"/>
    <cellStyle name="Currency" xfId="2" builtinId="4"/>
    <cellStyle name="Currency 2" xfId="6"/>
    <cellStyle name="Currency 2 2" xfId="9"/>
    <cellStyle name="Currency 2 3" xfId="10"/>
    <cellStyle name="Hyperlink" xfId="5" builtinId="8"/>
    <cellStyle name="Hyperlink 2" xfId="4"/>
    <cellStyle name="Normal" xfId="0" builtinId="0"/>
    <cellStyle name="Normal 2" xfId="7"/>
    <cellStyle name="Normal 2 7" xfId="14"/>
    <cellStyle name="Normal 3" xfId="13"/>
    <cellStyle name="Normal 8" xfId="12"/>
    <cellStyle name="Normal_ Household &amp; Individual REGULAR" xfId="11"/>
    <cellStyle name="Normal_Sheet1" xfId="8"/>
    <cellStyle name="Percent" xfId="3" builtinId="5"/>
  </cellStyles>
  <dxfs count="202">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
      <fill>
        <patternFill>
          <bgColor indexed="42"/>
        </patternFill>
      </fill>
      <border>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Surveys by Region</a:t>
            </a:r>
          </a:p>
        </c:rich>
      </c:tx>
    </c:title>
    <c:pivotFmts>
      <c:pivotFmt>
        <c:idx val="0"/>
        <c:marker>
          <c:symbol val="none"/>
        </c:marker>
        <c:dLbl>
          <c:idx val="0"/>
          <c:spPr/>
          <c:txPr>
            <a:bodyPr/>
            <a:lstStyle/>
            <a:p>
              <a:pPr>
                <a:defRPr/>
              </a:pPr>
              <a:endParaRPr lang="en-US"/>
            </a:p>
          </c:txPr>
          <c:dLblPos val="outEnd"/>
          <c:showVal val="1"/>
          <c:showCatName val="1"/>
        </c:dLbl>
      </c:pivotFmt>
      <c:pivotFmt>
        <c:idx val="1"/>
        <c:marker>
          <c:symbol val="none"/>
        </c:marker>
        <c:dLbl>
          <c:idx val="0"/>
          <c:spPr/>
          <c:txPr>
            <a:bodyPr/>
            <a:lstStyle/>
            <a:p>
              <a:pPr>
                <a:defRPr/>
              </a:pPr>
              <a:endParaRPr lang="en-US"/>
            </a:p>
          </c:txPr>
          <c:dLblPos val="outEnd"/>
          <c:showVal val="1"/>
          <c:showCatName val="1"/>
        </c:dLbl>
      </c:pivotFmt>
    </c:pivotFmts>
    <c:plotArea>
      <c:layout/>
      <c:pieChart>
        <c:varyColors val="1"/>
        <c:ser>
          <c:idx val="0"/>
          <c:order val="0"/>
          <c:tx>
            <c:v>Total</c:v>
          </c:tx>
          <c:dLbls>
            <c:txPr>
              <a:bodyPr/>
              <a:lstStyle/>
              <a:p>
                <a:pPr>
                  <a:defRPr/>
                </a:pPr>
                <a:endParaRPr lang="en-US"/>
              </a:p>
            </c:txPr>
            <c:dLblPos val="outEnd"/>
            <c:showVal val="1"/>
            <c:showCatName val="1"/>
            <c:showLeaderLines val="1"/>
          </c:dLbls>
          <c:cat>
            <c:strLit>
              <c:ptCount val="8"/>
              <c:pt idx="0">
                <c:v>England</c:v>
              </c:pt>
              <c:pt idx="1">
                <c:v>England &amp; Wales</c:v>
              </c:pt>
              <c:pt idx="2">
                <c:v>England (data for Scotland collected bEngland Scottish and Welsh devolved LAs)</c:v>
              </c:pt>
              <c:pt idx="3">
                <c:v>GB</c:v>
              </c:pt>
              <c:pt idx="4">
                <c:v>International</c:v>
              </c:pt>
              <c:pt idx="5">
                <c:v>UK</c:v>
              </c:pt>
              <c:pt idx="6">
                <c:v>Wales</c:v>
              </c:pt>
              <c:pt idx="7">
                <c:v>(blank)</c:v>
              </c:pt>
            </c:strLit>
          </c:cat>
          <c:val>
            <c:numLit>
              <c:formatCode>General</c:formatCode>
              <c:ptCount val="8"/>
              <c:pt idx="0">
                <c:v>140</c:v>
              </c:pt>
              <c:pt idx="1">
                <c:v>35</c:v>
              </c:pt>
              <c:pt idx="2">
                <c:v>1</c:v>
              </c:pt>
              <c:pt idx="3">
                <c:v>67</c:v>
              </c:pt>
              <c:pt idx="4">
                <c:v>5</c:v>
              </c:pt>
              <c:pt idx="5">
                <c:v>168</c:v>
              </c:pt>
              <c:pt idx="6">
                <c:v>77</c:v>
              </c:pt>
              <c:pt idx="7">
                <c:v>0</c:v>
              </c:pt>
            </c:numLit>
          </c:val>
        </c:ser>
        <c:firstSliceAng val="0"/>
      </c:pieChart>
    </c:plotArea>
    <c:plotVisOnly val="1"/>
  </c:chart>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pivotSource>
    <c:name>[OLGSS v1.5.xlsx]Summary!PivotTable3</c:name>
    <c:fmtId val="0"/>
  </c:pivotSource>
  <c:chart>
    <c:title>
      <c:tx>
        <c:rich>
          <a:bodyPr/>
          <a:lstStyle/>
          <a:p>
            <a:pPr>
              <a:defRPr/>
            </a:pPr>
            <a:r>
              <a:rPr lang="en-US"/>
              <a:t>Collection</a:t>
            </a:r>
            <a:r>
              <a:rPr lang="en-US" baseline="0"/>
              <a:t> Methods</a:t>
            </a:r>
            <a:endParaRPr lang="en-US"/>
          </a:p>
        </c:rich>
      </c:tx>
    </c:title>
    <c:pivotFmts>
      <c:pivotFmt>
        <c:idx val="0"/>
        <c:marker>
          <c:symbol val="none"/>
        </c:marker>
        <c:dLbl>
          <c:idx val="0"/>
          <c:spPr/>
          <c:txPr>
            <a:bodyPr/>
            <a:lstStyle/>
            <a:p>
              <a:pPr>
                <a:defRPr/>
              </a:pPr>
              <a:endParaRPr lang="en-US"/>
            </a:p>
          </c:txPr>
          <c:dLblPos val="outEnd"/>
          <c:showVal val="1"/>
          <c:showCatName val="1"/>
        </c:dLbl>
      </c:pivotFmt>
    </c:pivotFmts>
    <c:plotArea>
      <c:layout/>
      <c:pieChart>
        <c:varyColors val="1"/>
        <c:ser>
          <c:idx val="0"/>
          <c:order val="0"/>
          <c:tx>
            <c:strRef>
              <c:f>Summary!$Q$5</c:f>
              <c:strCache>
                <c:ptCount val="1"/>
                <c:pt idx="0">
                  <c:v>Total</c:v>
                </c:pt>
              </c:strCache>
            </c:strRef>
          </c:tx>
          <c:dLbls>
            <c:spPr/>
            <c:txPr>
              <a:bodyPr/>
              <a:lstStyle/>
              <a:p>
                <a:pPr>
                  <a:defRPr/>
                </a:pPr>
                <a:endParaRPr lang="en-US"/>
              </a:p>
            </c:txPr>
            <c:dLblPos val="outEnd"/>
            <c:showVal val="1"/>
            <c:showCatName val="1"/>
            <c:showLeaderLines val="1"/>
          </c:dLbls>
          <c:cat>
            <c:strRef>
              <c:f>Summary!$P$6:$P$21</c:f>
              <c:strCache>
                <c:ptCount val="15"/>
                <c:pt idx="0">
                  <c:v>Electronic</c:v>
                </c:pt>
                <c:pt idx="1">
                  <c:v>Electronic &amp; Face to Face</c:v>
                </c:pt>
                <c:pt idx="2">
                  <c:v>Electronic &amp; Paper</c:v>
                </c:pt>
                <c:pt idx="3">
                  <c:v>Electronic &amp; Telephone</c:v>
                </c:pt>
                <c:pt idx="4">
                  <c:v>Electronic, Face to Face &amp; Paper</c:v>
                </c:pt>
                <c:pt idx="5">
                  <c:v>Electronic, Face to Face &amp; Telephone</c:v>
                </c:pt>
                <c:pt idx="6">
                  <c:v>Electronic, Face to Face, Paper &amp; Telephone</c:v>
                </c:pt>
                <c:pt idx="7">
                  <c:v>Electronic, Paper &amp; Telephone</c:v>
                </c:pt>
                <c:pt idx="8">
                  <c:v>Face to Face</c:v>
                </c:pt>
                <c:pt idx="9">
                  <c:v>Face to Face &amp; Paper</c:v>
                </c:pt>
                <c:pt idx="10">
                  <c:v>Face to Face &amp; Telephone</c:v>
                </c:pt>
                <c:pt idx="11">
                  <c:v>Paper</c:v>
                </c:pt>
                <c:pt idx="12">
                  <c:v>Telephone</c:v>
                </c:pt>
                <c:pt idx="13">
                  <c:v>Telephone &amp; Paper</c:v>
                </c:pt>
                <c:pt idx="14">
                  <c:v>(blank)</c:v>
                </c:pt>
              </c:strCache>
            </c:strRef>
          </c:cat>
          <c:val>
            <c:numRef>
              <c:f>Summary!$Q$6:$Q$21</c:f>
              <c:numCache>
                <c:formatCode>General</c:formatCode>
                <c:ptCount val="15"/>
                <c:pt idx="0">
                  <c:v>216</c:v>
                </c:pt>
                <c:pt idx="1">
                  <c:v>5</c:v>
                </c:pt>
                <c:pt idx="2">
                  <c:v>23</c:v>
                </c:pt>
                <c:pt idx="3">
                  <c:v>6</c:v>
                </c:pt>
                <c:pt idx="4">
                  <c:v>2</c:v>
                </c:pt>
                <c:pt idx="5">
                  <c:v>2</c:v>
                </c:pt>
                <c:pt idx="6">
                  <c:v>1</c:v>
                </c:pt>
                <c:pt idx="7">
                  <c:v>2</c:v>
                </c:pt>
                <c:pt idx="8">
                  <c:v>23</c:v>
                </c:pt>
                <c:pt idx="9">
                  <c:v>4</c:v>
                </c:pt>
                <c:pt idx="10">
                  <c:v>9</c:v>
                </c:pt>
                <c:pt idx="11">
                  <c:v>129</c:v>
                </c:pt>
                <c:pt idx="12">
                  <c:v>68</c:v>
                </c:pt>
                <c:pt idx="13">
                  <c:v>9</c:v>
                </c:pt>
              </c:numCache>
            </c:numRef>
          </c:val>
        </c:ser>
        <c:firstSliceAng val="0"/>
      </c:pieChart>
    </c:plotArea>
    <c:plotVisOnly val="1"/>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Survey</a:t>
            </a:r>
            <a:r>
              <a:rPr lang="en-US" baseline="0"/>
              <a:t> Type</a:t>
            </a:r>
            <a:endParaRPr lang="en-US"/>
          </a:p>
        </c:rich>
      </c:tx>
    </c:title>
    <c:pivotFmts>
      <c:pivotFmt>
        <c:idx val="0"/>
        <c:marker>
          <c:symbol val="none"/>
        </c:marker>
      </c:pivotFmt>
    </c:pivotFmts>
    <c:plotArea>
      <c:layout/>
      <c:pieChart>
        <c:varyColors val="1"/>
        <c:ser>
          <c:idx val="0"/>
          <c:order val="0"/>
          <c:tx>
            <c:v>Total</c:v>
          </c:tx>
          <c:dLbls>
            <c:dLblPos val="outEnd"/>
            <c:showVal val="1"/>
            <c:showCatName val="1"/>
            <c:showLeaderLines val="1"/>
          </c:dLbls>
          <c:cat>
            <c:strLit>
              <c:ptCount val="4"/>
              <c:pt idx="0">
                <c:v>Mandatory</c:v>
              </c:pt>
              <c:pt idx="1">
                <c:v>Statutory</c:v>
              </c:pt>
              <c:pt idx="2">
                <c:v>Voluntary</c:v>
              </c:pt>
              <c:pt idx="3">
                <c:v>(blank)</c:v>
              </c:pt>
            </c:strLit>
          </c:cat>
          <c:val>
            <c:numLit>
              <c:formatCode>General</c:formatCode>
              <c:ptCount val="4"/>
              <c:pt idx="0">
                <c:v>29</c:v>
              </c:pt>
              <c:pt idx="1">
                <c:v>190</c:v>
              </c:pt>
              <c:pt idx="2">
                <c:v>296</c:v>
              </c:pt>
              <c:pt idx="3">
                <c:v>0</c:v>
              </c:pt>
            </c:numLit>
          </c:val>
        </c:ser>
        <c:firstSliceAng val="0"/>
      </c:pieChart>
    </c:plotArea>
    <c:plotVisOnly val="1"/>
  </c:chart>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Respondent</a:t>
            </a:r>
            <a:r>
              <a:rPr lang="en-US" baseline="0"/>
              <a:t> Type</a:t>
            </a:r>
            <a:endParaRPr lang="en-US"/>
          </a:p>
        </c:rich>
      </c:tx>
    </c:title>
    <c:pivotFmts>
      <c:pivotFmt>
        <c:idx val="0"/>
        <c:marker>
          <c:symbol val="none"/>
        </c:marker>
      </c:pivotFmt>
    </c:pivotFmts>
    <c:plotArea>
      <c:layout/>
      <c:pieChart>
        <c:varyColors val="1"/>
        <c:ser>
          <c:idx val="0"/>
          <c:order val="0"/>
          <c:tx>
            <c:v>Total</c:v>
          </c:tx>
          <c:dLbls>
            <c:dLblPos val="outEnd"/>
            <c:showVal val="1"/>
            <c:showCatName val="1"/>
            <c:showLeaderLines val="1"/>
          </c:dLbls>
          <c:cat>
            <c:strLit>
              <c:ptCount val="9"/>
              <c:pt idx="0">
                <c:v>Business</c:v>
              </c:pt>
              <c:pt idx="1">
                <c:v>Business &amp; Individuals</c:v>
              </c:pt>
              <c:pt idx="2">
                <c:v>Business &amp; Local Authority</c:v>
              </c:pt>
              <c:pt idx="3">
                <c:v>Business, Local Authority &amp; Individuals</c:v>
              </c:pt>
              <c:pt idx="4">
                <c:v>Households</c:v>
              </c:pt>
              <c:pt idx="5">
                <c:v>Households &amp; Individuals</c:v>
              </c:pt>
              <c:pt idx="6">
                <c:v>Individuals</c:v>
              </c:pt>
              <c:pt idx="7">
                <c:v>Local Authority</c:v>
              </c:pt>
              <c:pt idx="8">
                <c:v>(blank)</c:v>
              </c:pt>
            </c:strLit>
          </c:cat>
          <c:val>
            <c:numLit>
              <c:formatCode>General</c:formatCode>
              <c:ptCount val="9"/>
              <c:pt idx="0">
                <c:v>276</c:v>
              </c:pt>
              <c:pt idx="1">
                <c:v>1</c:v>
              </c:pt>
              <c:pt idx="2">
                <c:v>10</c:v>
              </c:pt>
              <c:pt idx="3">
                <c:v>1</c:v>
              </c:pt>
              <c:pt idx="4">
                <c:v>4</c:v>
              </c:pt>
              <c:pt idx="5">
                <c:v>1</c:v>
              </c:pt>
              <c:pt idx="6">
                <c:v>50</c:v>
              </c:pt>
              <c:pt idx="7">
                <c:v>169</c:v>
              </c:pt>
              <c:pt idx="8">
                <c:v>0</c:v>
              </c:pt>
            </c:numLit>
          </c:val>
        </c:ser>
        <c:firstSliceAng val="0"/>
      </c:pieChart>
    </c:plotArea>
    <c:plotVisOnly val="1"/>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Home!A1"/><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1.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2.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3.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4.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5.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6.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7.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8.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19.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1.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2.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3.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4.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5.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6.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7.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2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Voluntary!A1"/><Relationship Id="rId1" Type="http://schemas.openxmlformats.org/officeDocument/2006/relationships/hyperlink" Target="#Statutory!A1"/><Relationship Id="rId4" Type="http://schemas.openxmlformats.org/officeDocument/2006/relationships/hyperlink" Target="#Mandatory!A1"/></Relationships>
</file>

<file path=xl/drawings/_rels/drawing29.xml.rels><?xml version="1.0" encoding="UTF-8" standalone="yes"?>
<Relationships xmlns="http://schemas.openxmlformats.org/package/2006/relationships"><Relationship Id="rId1" Type="http://schemas.openxmlformats.org/officeDocument/2006/relationships/hyperlink" Target="#StatVol!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1" Type="http://schemas.openxmlformats.org/officeDocument/2006/relationships/hyperlink" Target="#StatVol!A1"/></Relationships>
</file>

<file path=xl/drawings/_rels/drawing31.xml.rels><?xml version="1.0" encoding="UTF-8" standalone="yes"?>
<Relationships xmlns="http://schemas.openxmlformats.org/package/2006/relationships"><Relationship Id="rId1" Type="http://schemas.openxmlformats.org/officeDocument/2006/relationships/hyperlink" Target="#StatVol!A1"/></Relationships>
</file>

<file path=xl/drawings/_rels/drawing32.xml.rels><?xml version="1.0" encoding="UTF-8" standalone="yes"?>
<Relationships xmlns="http://schemas.openxmlformats.org/package/2006/relationships"><Relationship Id="rId1" Type="http://schemas.openxmlformats.org/officeDocument/2006/relationships/hyperlink" Target="#StatVol!A1"/></Relationships>
</file>

<file path=xl/drawings/_rels/drawing4.xml.rels><?xml version="1.0" encoding="UTF-8" standalone="yes"?>
<Relationships xmlns="http://schemas.openxmlformats.org/package/2006/relationships"><Relationship Id="rId3" Type="http://schemas.openxmlformats.org/officeDocument/2006/relationships/hyperlink" Target="#Search!A1"/><Relationship Id="rId2" Type="http://schemas.openxmlformats.org/officeDocument/2006/relationships/hyperlink" Target="#StatVol!A1"/><Relationship Id="rId1" Type="http://schemas.openxmlformats.org/officeDocument/2006/relationships/hyperlink" Target="#Index!A1"/><Relationship Id="rId4" Type="http://schemas.openxmlformats.org/officeDocument/2006/relationships/hyperlink" Target="#'Listed by Dept'!A1"/></Relationships>
</file>

<file path=xl/drawings/_rels/drawing5.xml.rels><?xml version="1.0" encoding="UTF-8" standalone="yes"?>
<Relationships xmlns="http://schemas.openxmlformats.org/package/2006/relationships"><Relationship Id="rId8" Type="http://schemas.openxmlformats.org/officeDocument/2006/relationships/hyperlink" Target="#WG!A1"/><Relationship Id="rId13" Type="http://schemas.openxmlformats.org/officeDocument/2006/relationships/hyperlink" Target="#DoH!A1"/><Relationship Id="rId18" Type="http://schemas.openxmlformats.org/officeDocument/2006/relationships/hyperlink" Target="#DCMS!A1"/><Relationship Id="rId3" Type="http://schemas.openxmlformats.org/officeDocument/2006/relationships/hyperlink" Target="#HSE!A1"/><Relationship Id="rId21" Type="http://schemas.openxmlformats.org/officeDocument/2006/relationships/hyperlink" Target="#DEFRA!A1"/><Relationship Id="rId7" Type="http://schemas.openxmlformats.org/officeDocument/2006/relationships/hyperlink" Target="#NSI!A1"/><Relationship Id="rId12" Type="http://schemas.openxmlformats.org/officeDocument/2006/relationships/hyperlink" Target="#NI!A1"/><Relationship Id="rId17" Type="http://schemas.openxmlformats.org/officeDocument/2006/relationships/hyperlink" Target="#DCLG!A1"/><Relationship Id="rId2" Type="http://schemas.openxmlformats.org/officeDocument/2006/relationships/hyperlink" Target="#Home!A1"/><Relationship Id="rId16" Type="http://schemas.openxmlformats.org/officeDocument/2006/relationships/hyperlink" Target="#CabinetOff!A1"/><Relationship Id="rId20" Type="http://schemas.openxmlformats.org/officeDocument/2006/relationships/hyperlink" Target="#DECC!A1"/><Relationship Id="rId1" Type="http://schemas.openxmlformats.org/officeDocument/2006/relationships/hyperlink" Target="#ONS!A1"/><Relationship Id="rId6" Type="http://schemas.openxmlformats.org/officeDocument/2006/relationships/hyperlink" Target="#NAO!A1"/><Relationship Id="rId11" Type="http://schemas.openxmlformats.org/officeDocument/2006/relationships/hyperlink" Target="#HO!A1"/><Relationship Id="rId5" Type="http://schemas.openxmlformats.org/officeDocument/2006/relationships/hyperlink" Target="#MoJ!A1"/><Relationship Id="rId15" Type="http://schemas.openxmlformats.org/officeDocument/2006/relationships/hyperlink" Target="#BIS!A1"/><Relationship Id="rId23" Type="http://schemas.openxmlformats.org/officeDocument/2006/relationships/hyperlink" Target="#DWP!A1"/><Relationship Id="rId10" Type="http://schemas.openxmlformats.org/officeDocument/2006/relationships/hyperlink" Target="#HMRC!A1"/><Relationship Id="rId19" Type="http://schemas.openxmlformats.org/officeDocument/2006/relationships/hyperlink" Target="#DoE!A1"/><Relationship Id="rId4" Type="http://schemas.openxmlformats.org/officeDocument/2006/relationships/hyperlink" Target="#MoD!A1"/><Relationship Id="rId9" Type="http://schemas.openxmlformats.org/officeDocument/2006/relationships/hyperlink" Target="#Forestry!A1"/><Relationship Id="rId14" Type="http://schemas.openxmlformats.org/officeDocument/2006/relationships/hyperlink" Target="#FSA!A1"/><Relationship Id="rId22" Type="http://schemas.openxmlformats.org/officeDocument/2006/relationships/hyperlink" Target="#DoT!A1"/></Relationships>
</file>

<file path=xl/drawings/_rels/drawing6.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7.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8.xml.rels><?xml version="1.0" encoding="UTF-8" standalone="yes"?>
<Relationships xmlns="http://schemas.openxmlformats.org/package/2006/relationships"><Relationship Id="rId1" Type="http://schemas.openxmlformats.org/officeDocument/2006/relationships/hyperlink" Target="#'Listed by Dept'!A1"/></Relationships>
</file>

<file path=xl/drawings/_rels/drawing9.xml.rels><?xml version="1.0" encoding="UTF-8" standalone="yes"?>
<Relationships xmlns="http://schemas.openxmlformats.org/package/2006/relationships"><Relationship Id="rId1" Type="http://schemas.openxmlformats.org/officeDocument/2006/relationships/hyperlink" Target="#'Listed by Dept'!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1125682</xdr:colOff>
      <xdr:row>3</xdr:row>
      <xdr:rowOff>155865</xdr:rowOff>
    </xdr:from>
    <xdr:to>
      <xdr:col>7</xdr:col>
      <xdr:colOff>181840</xdr:colOff>
      <xdr:row>34</xdr:row>
      <xdr:rowOff>184007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1160319</xdr:colOff>
      <xdr:row>38</xdr:row>
      <xdr:rowOff>0</xdr:rowOff>
    </xdr:from>
    <xdr:to>
      <xdr:col>7</xdr:col>
      <xdr:colOff>209983</xdr:colOff>
      <xdr:row>64</xdr:row>
      <xdr:rowOff>173182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86590</xdr:colOff>
      <xdr:row>3</xdr:row>
      <xdr:rowOff>155865</xdr:rowOff>
    </xdr:from>
    <xdr:to>
      <xdr:col>9</xdr:col>
      <xdr:colOff>5130510</xdr:colOff>
      <xdr:row>34</xdr:row>
      <xdr:rowOff>166688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138545</xdr:colOff>
      <xdr:row>38</xdr:row>
      <xdr:rowOff>17318</xdr:rowOff>
    </xdr:from>
    <xdr:to>
      <xdr:col>9</xdr:col>
      <xdr:colOff>5143499</xdr:colOff>
      <xdr:row>64</xdr:row>
      <xdr:rowOff>121227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155864</xdr:colOff>
      <xdr:row>0</xdr:row>
      <xdr:rowOff>155863</xdr:rowOff>
    </xdr:from>
    <xdr:to>
      <xdr:col>17</xdr:col>
      <xdr:colOff>467591</xdr:colOff>
      <xdr:row>6</xdr:row>
      <xdr:rowOff>17317</xdr:rowOff>
    </xdr:to>
    <xdr:sp macro="" textlink="">
      <xdr:nvSpPr>
        <xdr:cNvPr id="10" name="Rounded Rectangle 9">
          <a:hlinkClick xmlns:r="http://schemas.openxmlformats.org/officeDocument/2006/relationships" r:id="rId5"/>
        </xdr:cNvPr>
        <xdr:cNvSpPr/>
      </xdr:nvSpPr>
      <xdr:spPr>
        <a:xfrm>
          <a:off x="17907000" y="155863"/>
          <a:ext cx="3342409" cy="10044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Home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170089</xdr:rowOff>
    </xdr:from>
    <xdr:to>
      <xdr:col>1</xdr:col>
      <xdr:colOff>1246909</xdr:colOff>
      <xdr:row>4</xdr:row>
      <xdr:rowOff>34018</xdr:rowOff>
    </xdr:to>
    <xdr:sp macro="" textlink="">
      <xdr:nvSpPr>
        <xdr:cNvPr id="3" name="Rounded Rectangle 2">
          <a:hlinkClick xmlns:r="http://schemas.openxmlformats.org/officeDocument/2006/relationships" r:id="rId1"/>
        </xdr:cNvPr>
        <xdr:cNvSpPr/>
      </xdr:nvSpPr>
      <xdr:spPr>
        <a:xfrm>
          <a:off x="95250" y="170089"/>
          <a:ext cx="3342409" cy="6531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149678</xdr:rowOff>
    </xdr:from>
    <xdr:to>
      <xdr:col>1</xdr:col>
      <xdr:colOff>1246909</xdr:colOff>
      <xdr:row>4</xdr:row>
      <xdr:rowOff>0</xdr:rowOff>
    </xdr:to>
    <xdr:sp macro="" textlink="">
      <xdr:nvSpPr>
        <xdr:cNvPr id="4" name="Rounded Rectangle 3">
          <a:hlinkClick xmlns:r="http://schemas.openxmlformats.org/officeDocument/2006/relationships" r:id="rId1"/>
        </xdr:cNvPr>
        <xdr:cNvSpPr/>
      </xdr:nvSpPr>
      <xdr:spPr>
        <a:xfrm>
          <a:off x="95250" y="149678"/>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0</xdr:row>
      <xdr:rowOff>145596</xdr:rowOff>
    </xdr:from>
    <xdr:to>
      <xdr:col>1</xdr:col>
      <xdr:colOff>1265959</xdr:colOff>
      <xdr:row>3</xdr:row>
      <xdr:rowOff>200025</xdr:rowOff>
    </xdr:to>
    <xdr:sp macro="" textlink="">
      <xdr:nvSpPr>
        <xdr:cNvPr id="5" name="Rounded Rectangle 4">
          <a:hlinkClick xmlns:r="http://schemas.openxmlformats.org/officeDocument/2006/relationships" r:id="rId1"/>
        </xdr:cNvPr>
        <xdr:cNvSpPr/>
      </xdr:nvSpPr>
      <xdr:spPr>
        <a:xfrm>
          <a:off x="114300" y="145596"/>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141514</xdr:colOff>
      <xdr:row>0</xdr:row>
      <xdr:rowOff>174171</xdr:rowOff>
    </xdr:from>
    <xdr:to>
      <xdr:col>1</xdr:col>
      <xdr:colOff>1293173</xdr:colOff>
      <xdr:row>4</xdr:row>
      <xdr:rowOff>24493</xdr:rowOff>
    </xdr:to>
    <xdr:sp macro="" textlink="">
      <xdr:nvSpPr>
        <xdr:cNvPr id="3" name="Rounded Rectangle 2">
          <a:hlinkClick xmlns:r="http://schemas.openxmlformats.org/officeDocument/2006/relationships" r:id="rId1"/>
        </xdr:cNvPr>
        <xdr:cNvSpPr/>
      </xdr:nvSpPr>
      <xdr:spPr>
        <a:xfrm>
          <a:off x="141514" y="174171"/>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156482</xdr:colOff>
      <xdr:row>0</xdr:row>
      <xdr:rowOff>175532</xdr:rowOff>
    </xdr:from>
    <xdr:to>
      <xdr:col>1</xdr:col>
      <xdr:colOff>1308141</xdr:colOff>
      <xdr:row>4</xdr:row>
      <xdr:rowOff>39461</xdr:rowOff>
    </xdr:to>
    <xdr:sp macro="" textlink="">
      <xdr:nvSpPr>
        <xdr:cNvPr id="3" name="Rounded Rectangle 2">
          <a:hlinkClick xmlns:r="http://schemas.openxmlformats.org/officeDocument/2006/relationships" r:id="rId1"/>
        </xdr:cNvPr>
        <xdr:cNvSpPr/>
      </xdr:nvSpPr>
      <xdr:spPr>
        <a:xfrm>
          <a:off x="156482" y="175532"/>
          <a:ext cx="3342409" cy="6531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133350</xdr:colOff>
      <xdr:row>0</xdr:row>
      <xdr:rowOff>171450</xdr:rowOff>
    </xdr:from>
    <xdr:to>
      <xdr:col>1</xdr:col>
      <xdr:colOff>1285009</xdr:colOff>
      <xdr:row>4</xdr:row>
      <xdr:rowOff>35379</xdr:rowOff>
    </xdr:to>
    <xdr:sp macro="" textlink="">
      <xdr:nvSpPr>
        <xdr:cNvPr id="4" name="Rounded Rectangle 3">
          <a:hlinkClick xmlns:r="http://schemas.openxmlformats.org/officeDocument/2006/relationships" r:id="rId1"/>
        </xdr:cNvPr>
        <xdr:cNvSpPr/>
      </xdr:nvSpPr>
      <xdr:spPr>
        <a:xfrm>
          <a:off x="133350" y="171450"/>
          <a:ext cx="3342409"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160564</xdr:rowOff>
    </xdr:from>
    <xdr:to>
      <xdr:col>1</xdr:col>
      <xdr:colOff>1256434</xdr:colOff>
      <xdr:row>4</xdr:row>
      <xdr:rowOff>10886</xdr:rowOff>
    </xdr:to>
    <xdr:sp macro="" textlink="">
      <xdr:nvSpPr>
        <xdr:cNvPr id="3" name="Rounded Rectangle 2">
          <a:hlinkClick xmlns:r="http://schemas.openxmlformats.org/officeDocument/2006/relationships" r:id="rId1"/>
        </xdr:cNvPr>
        <xdr:cNvSpPr/>
      </xdr:nvSpPr>
      <xdr:spPr>
        <a:xfrm>
          <a:off x="104775" y="160564"/>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1</xdr:col>
      <xdr:colOff>1294534</xdr:colOff>
      <xdr:row>4</xdr:row>
      <xdr:rowOff>35379</xdr:rowOff>
    </xdr:to>
    <xdr:sp macro="" textlink="">
      <xdr:nvSpPr>
        <xdr:cNvPr id="3" name="Rounded Rectangle 2">
          <a:hlinkClick xmlns:r="http://schemas.openxmlformats.org/officeDocument/2006/relationships" r:id="rId1"/>
        </xdr:cNvPr>
        <xdr:cNvSpPr/>
      </xdr:nvSpPr>
      <xdr:spPr>
        <a:xfrm>
          <a:off x="142875" y="171450"/>
          <a:ext cx="3342409"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0</xdr:row>
      <xdr:rowOff>172810</xdr:rowOff>
    </xdr:from>
    <xdr:to>
      <xdr:col>1</xdr:col>
      <xdr:colOff>1265959</xdr:colOff>
      <xdr:row>4</xdr:row>
      <xdr:rowOff>23132</xdr:rowOff>
    </xdr:to>
    <xdr:sp macro="" textlink="">
      <xdr:nvSpPr>
        <xdr:cNvPr id="3" name="Rounded Rectangle 2">
          <a:hlinkClick xmlns:r="http://schemas.openxmlformats.org/officeDocument/2006/relationships" r:id="rId1"/>
        </xdr:cNvPr>
        <xdr:cNvSpPr/>
      </xdr:nvSpPr>
      <xdr:spPr>
        <a:xfrm>
          <a:off x="114300" y="172810"/>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164646</xdr:colOff>
      <xdr:row>0</xdr:row>
      <xdr:rowOff>168728</xdr:rowOff>
    </xdr:from>
    <xdr:to>
      <xdr:col>1</xdr:col>
      <xdr:colOff>1316305</xdr:colOff>
      <xdr:row>4</xdr:row>
      <xdr:rowOff>19050</xdr:rowOff>
    </xdr:to>
    <xdr:sp macro="" textlink="">
      <xdr:nvSpPr>
        <xdr:cNvPr id="4" name="Rounded Rectangle 3">
          <a:hlinkClick xmlns:r="http://schemas.openxmlformats.org/officeDocument/2006/relationships" r:id="rId1"/>
        </xdr:cNvPr>
        <xdr:cNvSpPr/>
      </xdr:nvSpPr>
      <xdr:spPr>
        <a:xfrm>
          <a:off x="164646" y="168728"/>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0</xdr:row>
      <xdr:rowOff>163285</xdr:rowOff>
    </xdr:from>
    <xdr:to>
      <xdr:col>1</xdr:col>
      <xdr:colOff>321623</xdr:colOff>
      <xdr:row>3</xdr:row>
      <xdr:rowOff>145676</xdr:rowOff>
    </xdr:to>
    <xdr:sp macro="" textlink="">
      <xdr:nvSpPr>
        <xdr:cNvPr id="2" name="Rounded Rectangle 1">
          <a:hlinkClick xmlns:r="http://schemas.openxmlformats.org/officeDocument/2006/relationships" r:id="rId1"/>
        </xdr:cNvPr>
        <xdr:cNvSpPr/>
      </xdr:nvSpPr>
      <xdr:spPr>
        <a:xfrm>
          <a:off x="272143" y="163285"/>
          <a:ext cx="2245833" cy="5538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170089</xdr:colOff>
      <xdr:row>0</xdr:row>
      <xdr:rowOff>166007</xdr:rowOff>
    </xdr:from>
    <xdr:to>
      <xdr:col>1</xdr:col>
      <xdr:colOff>1321748</xdr:colOff>
      <xdr:row>4</xdr:row>
      <xdr:rowOff>29936</xdr:rowOff>
    </xdr:to>
    <xdr:sp macro="" textlink="">
      <xdr:nvSpPr>
        <xdr:cNvPr id="3" name="Rounded Rectangle 2">
          <a:hlinkClick xmlns:r="http://schemas.openxmlformats.org/officeDocument/2006/relationships" r:id="rId1"/>
        </xdr:cNvPr>
        <xdr:cNvSpPr/>
      </xdr:nvSpPr>
      <xdr:spPr>
        <a:xfrm>
          <a:off x="170089" y="166007"/>
          <a:ext cx="3342409" cy="6531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166007</xdr:colOff>
      <xdr:row>0</xdr:row>
      <xdr:rowOff>178253</xdr:rowOff>
    </xdr:from>
    <xdr:to>
      <xdr:col>1</xdr:col>
      <xdr:colOff>1317666</xdr:colOff>
      <xdr:row>4</xdr:row>
      <xdr:rowOff>28575</xdr:rowOff>
    </xdr:to>
    <xdr:sp macro="" textlink="">
      <xdr:nvSpPr>
        <xdr:cNvPr id="3" name="Rounded Rectangle 2">
          <a:hlinkClick xmlns:r="http://schemas.openxmlformats.org/officeDocument/2006/relationships" r:id="rId1"/>
        </xdr:cNvPr>
        <xdr:cNvSpPr/>
      </xdr:nvSpPr>
      <xdr:spPr>
        <a:xfrm>
          <a:off x="166007" y="178253"/>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1</xdr:col>
      <xdr:colOff>1294534</xdr:colOff>
      <xdr:row>3</xdr:row>
      <xdr:rowOff>140154</xdr:rowOff>
    </xdr:to>
    <xdr:sp macro="" textlink="">
      <xdr:nvSpPr>
        <xdr:cNvPr id="3" name="Rounded Rectangle 2">
          <a:hlinkClick xmlns:r="http://schemas.openxmlformats.org/officeDocument/2006/relationships" r:id="rId1"/>
        </xdr:cNvPr>
        <xdr:cNvSpPr/>
      </xdr:nvSpPr>
      <xdr:spPr>
        <a:xfrm>
          <a:off x="142875" y="85725"/>
          <a:ext cx="3342409"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151039</xdr:colOff>
      <xdr:row>0</xdr:row>
      <xdr:rowOff>178253</xdr:rowOff>
    </xdr:from>
    <xdr:to>
      <xdr:col>1</xdr:col>
      <xdr:colOff>1302698</xdr:colOff>
      <xdr:row>4</xdr:row>
      <xdr:rowOff>28575</xdr:rowOff>
    </xdr:to>
    <xdr:sp macro="" textlink="">
      <xdr:nvSpPr>
        <xdr:cNvPr id="3" name="Rounded Rectangle 2">
          <a:hlinkClick xmlns:r="http://schemas.openxmlformats.org/officeDocument/2006/relationships" r:id="rId1"/>
        </xdr:cNvPr>
        <xdr:cNvSpPr/>
      </xdr:nvSpPr>
      <xdr:spPr>
        <a:xfrm>
          <a:off x="151039" y="178253"/>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175532</xdr:colOff>
      <xdr:row>0</xdr:row>
      <xdr:rowOff>160564</xdr:rowOff>
    </xdr:from>
    <xdr:to>
      <xdr:col>1</xdr:col>
      <xdr:colOff>1327191</xdr:colOff>
      <xdr:row>4</xdr:row>
      <xdr:rowOff>10886</xdr:rowOff>
    </xdr:to>
    <xdr:sp macro="" textlink="">
      <xdr:nvSpPr>
        <xdr:cNvPr id="3" name="Rounded Rectangle 2">
          <a:hlinkClick xmlns:r="http://schemas.openxmlformats.org/officeDocument/2006/relationships" r:id="rId1"/>
        </xdr:cNvPr>
        <xdr:cNvSpPr/>
      </xdr:nvSpPr>
      <xdr:spPr>
        <a:xfrm>
          <a:off x="175532" y="160564"/>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151039</xdr:colOff>
      <xdr:row>0</xdr:row>
      <xdr:rowOff>201386</xdr:rowOff>
    </xdr:from>
    <xdr:to>
      <xdr:col>1</xdr:col>
      <xdr:colOff>1302698</xdr:colOff>
      <xdr:row>4</xdr:row>
      <xdr:rowOff>51708</xdr:rowOff>
    </xdr:to>
    <xdr:sp macro="" textlink="">
      <xdr:nvSpPr>
        <xdr:cNvPr id="3" name="Rounded Rectangle 2">
          <a:hlinkClick xmlns:r="http://schemas.openxmlformats.org/officeDocument/2006/relationships" r:id="rId1"/>
        </xdr:cNvPr>
        <xdr:cNvSpPr/>
      </xdr:nvSpPr>
      <xdr:spPr>
        <a:xfrm>
          <a:off x="151039" y="201386"/>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272143</xdr:colOff>
      <xdr:row>0</xdr:row>
      <xdr:rowOff>163285</xdr:rowOff>
    </xdr:from>
    <xdr:to>
      <xdr:col>1</xdr:col>
      <xdr:colOff>321623</xdr:colOff>
      <xdr:row>4</xdr:row>
      <xdr:rowOff>27214</xdr:rowOff>
    </xdr:to>
    <xdr:sp macro="" textlink="">
      <xdr:nvSpPr>
        <xdr:cNvPr id="2" name="Rounded Rectangle 1">
          <a:hlinkClick xmlns:r="http://schemas.openxmlformats.org/officeDocument/2006/relationships" r:id="rId1"/>
        </xdr:cNvPr>
        <xdr:cNvSpPr/>
      </xdr:nvSpPr>
      <xdr:spPr>
        <a:xfrm>
          <a:off x="272143" y="163285"/>
          <a:ext cx="3335605"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200025</xdr:colOff>
      <xdr:row>0</xdr:row>
      <xdr:rowOff>161925</xdr:rowOff>
    </xdr:from>
    <xdr:to>
      <xdr:col>1</xdr:col>
      <xdr:colOff>1351684</xdr:colOff>
      <xdr:row>4</xdr:row>
      <xdr:rowOff>25854</xdr:rowOff>
    </xdr:to>
    <xdr:sp macro="" textlink="">
      <xdr:nvSpPr>
        <xdr:cNvPr id="3" name="Rounded Rectangle 2">
          <a:hlinkClick xmlns:r="http://schemas.openxmlformats.org/officeDocument/2006/relationships" r:id="rId1"/>
        </xdr:cNvPr>
        <xdr:cNvSpPr/>
      </xdr:nvSpPr>
      <xdr:spPr>
        <a:xfrm>
          <a:off x="200025" y="161925"/>
          <a:ext cx="3342409"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504825</xdr:colOff>
      <xdr:row>7</xdr:row>
      <xdr:rowOff>152400</xdr:rowOff>
    </xdr:from>
    <xdr:to>
      <xdr:col>6</xdr:col>
      <xdr:colOff>561975</xdr:colOff>
      <xdr:row>15</xdr:row>
      <xdr:rowOff>9525</xdr:rowOff>
    </xdr:to>
    <xdr:sp macro="" textlink="">
      <xdr:nvSpPr>
        <xdr:cNvPr id="2" name="Oval 1">
          <a:hlinkClick xmlns:r="http://schemas.openxmlformats.org/officeDocument/2006/relationships" r:id="rId1"/>
        </xdr:cNvPr>
        <xdr:cNvSpPr/>
      </xdr:nvSpPr>
      <xdr:spPr>
        <a:xfrm>
          <a:off x="1724025" y="1485900"/>
          <a:ext cx="2495550" cy="13811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2000" b="1"/>
            <a:t>Statutory</a:t>
          </a:r>
          <a:r>
            <a:rPr lang="en-GB" sz="2000" b="1" baseline="0"/>
            <a:t> Surveys</a:t>
          </a:r>
        </a:p>
      </xdr:txBody>
    </xdr:sp>
    <xdr:clientData/>
  </xdr:twoCellAnchor>
  <xdr:twoCellAnchor>
    <xdr:from>
      <xdr:col>8</xdr:col>
      <xdr:colOff>545649</xdr:colOff>
      <xdr:row>7</xdr:row>
      <xdr:rowOff>161925</xdr:rowOff>
    </xdr:from>
    <xdr:to>
      <xdr:col>12</xdr:col>
      <xdr:colOff>602799</xdr:colOff>
      <xdr:row>15</xdr:row>
      <xdr:rowOff>19050</xdr:rowOff>
    </xdr:to>
    <xdr:sp macro="" textlink="">
      <xdr:nvSpPr>
        <xdr:cNvPr id="3" name="Oval 2">
          <a:hlinkClick xmlns:r="http://schemas.openxmlformats.org/officeDocument/2006/relationships" r:id="rId2"/>
        </xdr:cNvPr>
        <xdr:cNvSpPr/>
      </xdr:nvSpPr>
      <xdr:spPr>
        <a:xfrm>
          <a:off x="5444220" y="1495425"/>
          <a:ext cx="2506436" cy="13811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2000" b="1" baseline="0"/>
            <a:t>Voluntary Surveys</a:t>
          </a:r>
          <a:endParaRPr lang="en-GB" sz="2000" b="1"/>
        </a:p>
      </xdr:txBody>
    </xdr:sp>
    <xdr:clientData/>
  </xdr:twoCellAnchor>
  <xdr:twoCellAnchor>
    <xdr:from>
      <xdr:col>0</xdr:col>
      <xdr:colOff>200025</xdr:colOff>
      <xdr:row>0</xdr:row>
      <xdr:rowOff>142875</xdr:rowOff>
    </xdr:from>
    <xdr:to>
      <xdr:col>2</xdr:col>
      <xdr:colOff>457200</xdr:colOff>
      <xdr:row>3</xdr:row>
      <xdr:rowOff>38100</xdr:rowOff>
    </xdr:to>
    <xdr:sp macro="" textlink="">
      <xdr:nvSpPr>
        <xdr:cNvPr id="4" name="Rounded Rectangle 3">
          <a:hlinkClick xmlns:r="http://schemas.openxmlformats.org/officeDocument/2006/relationships" r:id="rId3"/>
        </xdr:cNvPr>
        <xdr:cNvSpPr/>
      </xdr:nvSpPr>
      <xdr:spPr>
        <a:xfrm>
          <a:off x="200025" y="142875"/>
          <a:ext cx="1476375" cy="466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500" b="1"/>
            <a:t>Back</a:t>
          </a:r>
          <a:r>
            <a:rPr lang="en-GB" sz="2000" b="1"/>
            <a:t> </a:t>
          </a:r>
          <a:r>
            <a:rPr lang="en-GB" sz="1500" b="1"/>
            <a:t>Home</a:t>
          </a:r>
        </a:p>
      </xdr:txBody>
    </xdr:sp>
    <xdr:clientData/>
  </xdr:twoCellAnchor>
  <xdr:twoCellAnchor>
    <xdr:from>
      <xdr:col>15</xdr:col>
      <xdr:colOff>27214</xdr:colOff>
      <xdr:row>7</xdr:row>
      <xdr:rowOff>136071</xdr:rowOff>
    </xdr:from>
    <xdr:to>
      <xdr:col>19</xdr:col>
      <xdr:colOff>84364</xdr:colOff>
      <xdr:row>14</xdr:row>
      <xdr:rowOff>183696</xdr:rowOff>
    </xdr:to>
    <xdr:sp macro="" textlink="">
      <xdr:nvSpPr>
        <xdr:cNvPr id="5" name="Oval 4">
          <a:hlinkClick xmlns:r="http://schemas.openxmlformats.org/officeDocument/2006/relationships" r:id="rId4"/>
        </xdr:cNvPr>
        <xdr:cNvSpPr/>
      </xdr:nvSpPr>
      <xdr:spPr>
        <a:xfrm>
          <a:off x="9212035" y="1469571"/>
          <a:ext cx="2506436" cy="13811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2000" b="1"/>
            <a:t>Mandatory</a:t>
          </a:r>
          <a:r>
            <a:rPr lang="en-GB" sz="2000" b="1" baseline="0"/>
            <a:t> Surveys</a:t>
          </a:r>
          <a:endParaRPr lang="en-GB" sz="2000" b="1"/>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100853</xdr:colOff>
      <xdr:row>0</xdr:row>
      <xdr:rowOff>123264</xdr:rowOff>
    </xdr:from>
    <xdr:to>
      <xdr:col>1</xdr:col>
      <xdr:colOff>1260516</xdr:colOff>
      <xdr:row>3</xdr:row>
      <xdr:rowOff>177693</xdr:rowOff>
    </xdr:to>
    <xdr:sp macro="" textlink="">
      <xdr:nvSpPr>
        <xdr:cNvPr id="2" name="Rounded Rectangle 1">
          <a:hlinkClick xmlns:r="http://schemas.openxmlformats.org/officeDocument/2006/relationships" r:id="rId1"/>
        </xdr:cNvPr>
        <xdr:cNvSpPr/>
      </xdr:nvSpPr>
      <xdr:spPr>
        <a:xfrm>
          <a:off x="100853" y="123264"/>
          <a:ext cx="3350413" cy="6354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Listed</a:t>
          </a:r>
          <a:r>
            <a:rPr lang="en-GB" sz="1400" b="1" baseline="0">
              <a:latin typeface="Arial" pitchFamily="34" charset="0"/>
              <a:cs typeface="Arial" pitchFamily="34" charset="0"/>
            </a:rPr>
            <a:t> by Survey Type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156885</xdr:colOff>
      <xdr:row>0</xdr:row>
      <xdr:rowOff>112058</xdr:rowOff>
    </xdr:from>
    <xdr:to>
      <xdr:col>1</xdr:col>
      <xdr:colOff>1311089</xdr:colOff>
      <xdr:row>1</xdr:row>
      <xdr:rowOff>403411</xdr:rowOff>
    </xdr:to>
    <xdr:sp macro="" textlink="">
      <xdr:nvSpPr>
        <xdr:cNvPr id="2" name="Rounded Rectangle 1">
          <a:hlinkClick xmlns:r="http://schemas.openxmlformats.org/officeDocument/2006/relationships" r:id="rId1"/>
        </xdr:cNvPr>
        <xdr:cNvSpPr/>
      </xdr:nvSpPr>
      <xdr:spPr>
        <a:xfrm>
          <a:off x="156885" y="112058"/>
          <a:ext cx="1759322" cy="48185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Home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100853</xdr:colOff>
      <xdr:row>0</xdr:row>
      <xdr:rowOff>123264</xdr:rowOff>
    </xdr:from>
    <xdr:to>
      <xdr:col>1</xdr:col>
      <xdr:colOff>1260516</xdr:colOff>
      <xdr:row>3</xdr:row>
      <xdr:rowOff>177693</xdr:rowOff>
    </xdr:to>
    <xdr:sp macro="" textlink="">
      <xdr:nvSpPr>
        <xdr:cNvPr id="3" name="Rounded Rectangle 2">
          <a:hlinkClick xmlns:r="http://schemas.openxmlformats.org/officeDocument/2006/relationships" r:id="rId1"/>
        </xdr:cNvPr>
        <xdr:cNvSpPr/>
      </xdr:nvSpPr>
      <xdr:spPr>
        <a:xfrm>
          <a:off x="100853" y="123264"/>
          <a:ext cx="3356016"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Listed</a:t>
          </a:r>
          <a:r>
            <a:rPr lang="en-GB" sz="1400" b="1" baseline="0">
              <a:latin typeface="Arial" pitchFamily="34" charset="0"/>
              <a:cs typeface="Arial" pitchFamily="34" charset="0"/>
            </a:rPr>
            <a:t> by Survey Type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89647</xdr:colOff>
      <xdr:row>0</xdr:row>
      <xdr:rowOff>156883</xdr:rowOff>
    </xdr:from>
    <xdr:to>
      <xdr:col>1</xdr:col>
      <xdr:colOff>1249310</xdr:colOff>
      <xdr:row>4</xdr:row>
      <xdr:rowOff>9606</xdr:rowOff>
    </xdr:to>
    <xdr:sp macro="" textlink="">
      <xdr:nvSpPr>
        <xdr:cNvPr id="3" name="Rounded Rectangle 2">
          <a:hlinkClick xmlns:r="http://schemas.openxmlformats.org/officeDocument/2006/relationships" r:id="rId1"/>
        </xdr:cNvPr>
        <xdr:cNvSpPr/>
      </xdr:nvSpPr>
      <xdr:spPr>
        <a:xfrm>
          <a:off x="89647" y="156883"/>
          <a:ext cx="3356016" cy="6371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Listed</a:t>
          </a:r>
          <a:r>
            <a:rPr lang="en-GB" sz="1400" b="1" baseline="0">
              <a:latin typeface="Arial" pitchFamily="34" charset="0"/>
              <a:cs typeface="Arial" pitchFamily="34" charset="0"/>
            </a:rPr>
            <a:t> by Survey Type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100853</xdr:colOff>
      <xdr:row>0</xdr:row>
      <xdr:rowOff>156883</xdr:rowOff>
    </xdr:from>
    <xdr:to>
      <xdr:col>1</xdr:col>
      <xdr:colOff>1260516</xdr:colOff>
      <xdr:row>4</xdr:row>
      <xdr:rowOff>9606</xdr:rowOff>
    </xdr:to>
    <xdr:sp macro="" textlink="">
      <xdr:nvSpPr>
        <xdr:cNvPr id="3" name="Rounded Rectangle 2">
          <a:hlinkClick xmlns:r="http://schemas.openxmlformats.org/officeDocument/2006/relationships" r:id="rId1"/>
        </xdr:cNvPr>
        <xdr:cNvSpPr/>
      </xdr:nvSpPr>
      <xdr:spPr>
        <a:xfrm>
          <a:off x="100853" y="156883"/>
          <a:ext cx="3356016" cy="6259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Listed</a:t>
          </a:r>
          <a:r>
            <a:rPr lang="en-GB" sz="1400" b="1" baseline="0">
              <a:latin typeface="Arial" pitchFamily="34" charset="0"/>
              <a:cs typeface="Arial" pitchFamily="34" charset="0"/>
            </a:rPr>
            <a:t> by Survey Type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142875</xdr:colOff>
      <xdr:row>10</xdr:row>
      <xdr:rowOff>82550</xdr:rowOff>
    </xdr:from>
    <xdr:to>
      <xdr:col>21</xdr:col>
      <xdr:colOff>368300</xdr:colOff>
      <xdr:row>13</xdr:row>
      <xdr:rowOff>101600</xdr:rowOff>
    </xdr:to>
    <xdr:sp macro="" textlink="">
      <xdr:nvSpPr>
        <xdr:cNvPr id="2" name="Rounded Rectangle 1">
          <a:hlinkClick xmlns:r="http://schemas.openxmlformats.org/officeDocument/2006/relationships" r:id="rId1"/>
        </xdr:cNvPr>
        <xdr:cNvSpPr/>
      </xdr:nvSpPr>
      <xdr:spPr>
        <a:xfrm>
          <a:off x="8334375" y="4032250"/>
          <a:ext cx="6931025" cy="590550"/>
        </a:xfrm>
        <a:prstGeom prst="round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Index</a:t>
          </a:r>
        </a:p>
      </xdr:txBody>
    </xdr:sp>
    <xdr:clientData/>
  </xdr:twoCellAnchor>
  <xdr:twoCellAnchor>
    <xdr:from>
      <xdr:col>2</xdr:col>
      <xdr:colOff>50800</xdr:colOff>
      <xdr:row>10</xdr:row>
      <xdr:rowOff>69850</xdr:rowOff>
    </xdr:from>
    <xdr:to>
      <xdr:col>8</xdr:col>
      <xdr:colOff>1892300</xdr:colOff>
      <xdr:row>13</xdr:row>
      <xdr:rowOff>88900</xdr:rowOff>
    </xdr:to>
    <xdr:sp macro="" textlink="">
      <xdr:nvSpPr>
        <xdr:cNvPr id="3" name="Rounded Rectangle 2">
          <a:hlinkClick xmlns:r="http://schemas.openxmlformats.org/officeDocument/2006/relationships" r:id="rId2"/>
        </xdr:cNvPr>
        <xdr:cNvSpPr/>
      </xdr:nvSpPr>
      <xdr:spPr>
        <a:xfrm>
          <a:off x="1879600" y="4019550"/>
          <a:ext cx="549910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Listed</a:t>
          </a:r>
          <a:r>
            <a:rPr lang="en-GB" sz="1400" b="1" baseline="0">
              <a:latin typeface="Arial" pitchFamily="34" charset="0"/>
              <a:cs typeface="Arial" pitchFamily="34" charset="0"/>
            </a:rPr>
            <a:t> by Survey Type</a:t>
          </a:r>
          <a:endParaRPr lang="en-GB" sz="1400" b="1">
            <a:latin typeface="Arial" pitchFamily="34" charset="0"/>
            <a:cs typeface="Arial" pitchFamily="34" charset="0"/>
          </a:endParaRPr>
        </a:p>
      </xdr:txBody>
    </xdr:sp>
    <xdr:clientData/>
  </xdr:twoCellAnchor>
  <xdr:twoCellAnchor>
    <xdr:from>
      <xdr:col>10</xdr:col>
      <xdr:colOff>107950</xdr:colOff>
      <xdr:row>14</xdr:row>
      <xdr:rowOff>165100</xdr:rowOff>
    </xdr:from>
    <xdr:to>
      <xdr:col>21</xdr:col>
      <xdr:colOff>406400</xdr:colOff>
      <xdr:row>17</xdr:row>
      <xdr:rowOff>184150</xdr:rowOff>
    </xdr:to>
    <xdr:sp macro="" textlink="">
      <xdr:nvSpPr>
        <xdr:cNvPr id="4" name="Rounded Rectangle 3">
          <a:hlinkClick xmlns:r="http://schemas.openxmlformats.org/officeDocument/2006/relationships" r:id="rId3"/>
        </xdr:cNvPr>
        <xdr:cNvSpPr/>
      </xdr:nvSpPr>
      <xdr:spPr>
        <a:xfrm>
          <a:off x="8299450" y="4876800"/>
          <a:ext cx="70040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Search by Survey Name</a:t>
          </a:r>
        </a:p>
      </xdr:txBody>
    </xdr:sp>
    <xdr:clientData/>
  </xdr:twoCellAnchor>
  <xdr:twoCellAnchor>
    <xdr:from>
      <xdr:col>2</xdr:col>
      <xdr:colOff>11206</xdr:colOff>
      <xdr:row>15</xdr:row>
      <xdr:rowOff>5976</xdr:rowOff>
    </xdr:from>
    <xdr:to>
      <xdr:col>8</xdr:col>
      <xdr:colOff>1892300</xdr:colOff>
      <xdr:row>18</xdr:row>
      <xdr:rowOff>25026</xdr:rowOff>
    </xdr:to>
    <xdr:sp macro="" textlink="">
      <xdr:nvSpPr>
        <xdr:cNvPr id="5" name="Rounded Rectangle 4">
          <a:hlinkClick xmlns:r="http://schemas.openxmlformats.org/officeDocument/2006/relationships" r:id="rId4"/>
        </xdr:cNvPr>
        <xdr:cNvSpPr/>
      </xdr:nvSpPr>
      <xdr:spPr>
        <a:xfrm>
          <a:off x="1840006" y="4908176"/>
          <a:ext cx="5538694"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Listed</a:t>
          </a:r>
          <a:r>
            <a:rPr lang="en-GB" sz="1400" b="1" baseline="0">
              <a:latin typeface="Arial" pitchFamily="34" charset="0"/>
              <a:cs typeface="Arial" pitchFamily="34" charset="0"/>
            </a:rPr>
            <a:t> by Department</a:t>
          </a:r>
          <a:endParaRPr lang="en-GB" sz="1400" b="1">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504825</xdr:colOff>
      <xdr:row>29</xdr:row>
      <xdr:rowOff>57151</xdr:rowOff>
    </xdr:from>
    <xdr:to>
      <xdr:col>5</xdr:col>
      <xdr:colOff>390525</xdr:colOff>
      <xdr:row>34</xdr:row>
      <xdr:rowOff>1</xdr:rowOff>
    </xdr:to>
    <xdr:sp macro="" textlink="">
      <xdr:nvSpPr>
        <xdr:cNvPr id="4" name="Oval 3">
          <a:hlinkClick xmlns:r="http://schemas.openxmlformats.org/officeDocument/2006/relationships" r:id="rId1"/>
        </xdr:cNvPr>
        <xdr:cNvSpPr/>
      </xdr:nvSpPr>
      <xdr:spPr>
        <a:xfrm>
          <a:off x="1724025" y="5581651"/>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Office</a:t>
          </a:r>
          <a:r>
            <a:rPr lang="en-GB" sz="1000" b="1" baseline="0"/>
            <a:t> for National Statistics</a:t>
          </a:r>
          <a:endParaRPr lang="en-GB" sz="1000" b="1"/>
        </a:p>
      </xdr:txBody>
    </xdr:sp>
    <xdr:clientData/>
  </xdr:twoCellAnchor>
  <xdr:twoCellAnchor>
    <xdr:from>
      <xdr:col>0</xdr:col>
      <xdr:colOff>142875</xdr:colOff>
      <xdr:row>0</xdr:row>
      <xdr:rowOff>76200</xdr:rowOff>
    </xdr:from>
    <xdr:to>
      <xdr:col>2</xdr:col>
      <xdr:colOff>400050</xdr:colOff>
      <xdr:row>2</xdr:row>
      <xdr:rowOff>161925</xdr:rowOff>
    </xdr:to>
    <xdr:sp macro="" textlink="">
      <xdr:nvSpPr>
        <xdr:cNvPr id="5" name="Rounded Rectangle 4">
          <a:hlinkClick xmlns:r="http://schemas.openxmlformats.org/officeDocument/2006/relationships" r:id="rId2"/>
        </xdr:cNvPr>
        <xdr:cNvSpPr/>
      </xdr:nvSpPr>
      <xdr:spPr>
        <a:xfrm>
          <a:off x="142875" y="76200"/>
          <a:ext cx="1476375" cy="466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100" b="1"/>
            <a:t>Back Home</a:t>
          </a:r>
        </a:p>
      </xdr:txBody>
    </xdr:sp>
    <xdr:clientData/>
  </xdr:twoCellAnchor>
  <xdr:twoCellAnchor>
    <xdr:from>
      <xdr:col>2</xdr:col>
      <xdr:colOff>495300</xdr:colOff>
      <xdr:row>18</xdr:row>
      <xdr:rowOff>114300</xdr:rowOff>
    </xdr:from>
    <xdr:to>
      <xdr:col>5</xdr:col>
      <xdr:colOff>381000</xdr:colOff>
      <xdr:row>23</xdr:row>
      <xdr:rowOff>57150</xdr:rowOff>
    </xdr:to>
    <xdr:sp macro="" textlink="">
      <xdr:nvSpPr>
        <xdr:cNvPr id="17" name="Oval 16">
          <a:hlinkClick xmlns:r="http://schemas.openxmlformats.org/officeDocument/2006/relationships" r:id="rId3"/>
        </xdr:cNvPr>
        <xdr:cNvSpPr/>
      </xdr:nvSpPr>
      <xdr:spPr>
        <a:xfrm>
          <a:off x="1714500" y="35433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Health &amp; Safety Executive</a:t>
          </a:r>
        </a:p>
      </xdr:txBody>
    </xdr:sp>
    <xdr:clientData/>
  </xdr:twoCellAnchor>
  <xdr:twoCellAnchor>
    <xdr:from>
      <xdr:col>12</xdr:col>
      <xdr:colOff>104775</xdr:colOff>
      <xdr:row>18</xdr:row>
      <xdr:rowOff>114300</xdr:rowOff>
    </xdr:from>
    <xdr:to>
      <xdr:col>14</xdr:col>
      <xdr:colOff>600075</xdr:colOff>
      <xdr:row>23</xdr:row>
      <xdr:rowOff>57150</xdr:rowOff>
    </xdr:to>
    <xdr:sp macro="" textlink="">
      <xdr:nvSpPr>
        <xdr:cNvPr id="21" name="Oval 20">
          <a:hlinkClick xmlns:r="http://schemas.openxmlformats.org/officeDocument/2006/relationships" r:id="rId4"/>
        </xdr:cNvPr>
        <xdr:cNvSpPr/>
      </xdr:nvSpPr>
      <xdr:spPr>
        <a:xfrm>
          <a:off x="7419975" y="35433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Ministry of Defence</a:t>
          </a:r>
        </a:p>
      </xdr:txBody>
    </xdr:sp>
    <xdr:clientData/>
  </xdr:twoCellAnchor>
  <xdr:twoCellAnchor>
    <xdr:from>
      <xdr:col>2</xdr:col>
      <xdr:colOff>495300</xdr:colOff>
      <xdr:row>23</xdr:row>
      <xdr:rowOff>171450</xdr:rowOff>
    </xdr:from>
    <xdr:to>
      <xdr:col>5</xdr:col>
      <xdr:colOff>381000</xdr:colOff>
      <xdr:row>28</xdr:row>
      <xdr:rowOff>114300</xdr:rowOff>
    </xdr:to>
    <xdr:sp macro="" textlink="">
      <xdr:nvSpPr>
        <xdr:cNvPr id="22" name="Oval 21">
          <a:hlinkClick xmlns:r="http://schemas.openxmlformats.org/officeDocument/2006/relationships" r:id="rId5"/>
        </xdr:cNvPr>
        <xdr:cNvSpPr/>
      </xdr:nvSpPr>
      <xdr:spPr>
        <a:xfrm>
          <a:off x="1714500" y="45529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Ministry of Justice</a:t>
          </a:r>
        </a:p>
      </xdr:txBody>
    </xdr:sp>
    <xdr:clientData/>
  </xdr:twoCellAnchor>
  <xdr:twoCellAnchor>
    <xdr:from>
      <xdr:col>5</xdr:col>
      <xdr:colOff>523875</xdr:colOff>
      <xdr:row>24</xdr:row>
      <xdr:rowOff>0</xdr:rowOff>
    </xdr:from>
    <xdr:to>
      <xdr:col>8</xdr:col>
      <xdr:colOff>409575</xdr:colOff>
      <xdr:row>28</xdr:row>
      <xdr:rowOff>133350</xdr:rowOff>
    </xdr:to>
    <xdr:sp macro="" textlink="">
      <xdr:nvSpPr>
        <xdr:cNvPr id="23" name="Oval 22">
          <a:hlinkClick xmlns:r="http://schemas.openxmlformats.org/officeDocument/2006/relationships" r:id="rId6"/>
        </xdr:cNvPr>
        <xdr:cNvSpPr/>
      </xdr:nvSpPr>
      <xdr:spPr>
        <a:xfrm>
          <a:off x="3571875" y="45720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National Audit Office</a:t>
          </a:r>
        </a:p>
      </xdr:txBody>
    </xdr:sp>
    <xdr:clientData/>
  </xdr:twoCellAnchor>
  <xdr:twoCellAnchor>
    <xdr:from>
      <xdr:col>9</xdr:col>
      <xdr:colOff>9525</xdr:colOff>
      <xdr:row>24</xdr:row>
      <xdr:rowOff>0</xdr:rowOff>
    </xdr:from>
    <xdr:to>
      <xdr:col>11</xdr:col>
      <xdr:colOff>504825</xdr:colOff>
      <xdr:row>28</xdr:row>
      <xdr:rowOff>133350</xdr:rowOff>
    </xdr:to>
    <xdr:sp macro="" textlink="">
      <xdr:nvSpPr>
        <xdr:cNvPr id="24" name="Oval 23">
          <a:hlinkClick xmlns:r="http://schemas.openxmlformats.org/officeDocument/2006/relationships" r:id="rId7"/>
        </xdr:cNvPr>
        <xdr:cNvSpPr/>
      </xdr:nvSpPr>
      <xdr:spPr>
        <a:xfrm>
          <a:off x="5495925" y="45720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National Savings   &amp; Investments</a:t>
          </a:r>
        </a:p>
      </xdr:txBody>
    </xdr:sp>
    <xdr:clientData/>
  </xdr:twoCellAnchor>
  <xdr:twoCellAnchor>
    <xdr:from>
      <xdr:col>5</xdr:col>
      <xdr:colOff>590550</xdr:colOff>
      <xdr:row>29</xdr:row>
      <xdr:rowOff>95250</xdr:rowOff>
    </xdr:from>
    <xdr:to>
      <xdr:col>8</xdr:col>
      <xdr:colOff>476250</xdr:colOff>
      <xdr:row>34</xdr:row>
      <xdr:rowOff>38100</xdr:rowOff>
    </xdr:to>
    <xdr:sp macro="" textlink="">
      <xdr:nvSpPr>
        <xdr:cNvPr id="26" name="Oval 25">
          <a:hlinkClick xmlns:r="http://schemas.openxmlformats.org/officeDocument/2006/relationships" r:id="rId8"/>
        </xdr:cNvPr>
        <xdr:cNvSpPr/>
      </xdr:nvSpPr>
      <xdr:spPr>
        <a:xfrm>
          <a:off x="3638550" y="56197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Welsh Government</a:t>
          </a:r>
        </a:p>
      </xdr:txBody>
    </xdr:sp>
    <xdr:clientData/>
  </xdr:twoCellAnchor>
  <xdr:twoCellAnchor>
    <xdr:from>
      <xdr:col>12</xdr:col>
      <xdr:colOff>76200</xdr:colOff>
      <xdr:row>13</xdr:row>
      <xdr:rowOff>28575</xdr:rowOff>
    </xdr:from>
    <xdr:to>
      <xdr:col>14</xdr:col>
      <xdr:colOff>571500</xdr:colOff>
      <xdr:row>17</xdr:row>
      <xdr:rowOff>161925</xdr:rowOff>
    </xdr:to>
    <xdr:sp macro="" textlink="">
      <xdr:nvSpPr>
        <xdr:cNvPr id="47" name="Oval 46">
          <a:hlinkClick xmlns:r="http://schemas.openxmlformats.org/officeDocument/2006/relationships" r:id="rId9"/>
        </xdr:cNvPr>
        <xdr:cNvSpPr/>
      </xdr:nvSpPr>
      <xdr:spPr>
        <a:xfrm>
          <a:off x="7391400" y="2505075"/>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Forestry Commission</a:t>
          </a:r>
        </a:p>
      </xdr:txBody>
    </xdr:sp>
    <xdr:clientData/>
  </xdr:twoCellAnchor>
  <xdr:twoCellAnchor>
    <xdr:from>
      <xdr:col>5</xdr:col>
      <xdr:colOff>552450</xdr:colOff>
      <xdr:row>18</xdr:row>
      <xdr:rowOff>114300</xdr:rowOff>
    </xdr:from>
    <xdr:to>
      <xdr:col>8</xdr:col>
      <xdr:colOff>438150</xdr:colOff>
      <xdr:row>23</xdr:row>
      <xdr:rowOff>57150</xdr:rowOff>
    </xdr:to>
    <xdr:sp macro="" textlink="">
      <xdr:nvSpPr>
        <xdr:cNvPr id="48" name="Oval 47">
          <a:hlinkClick xmlns:r="http://schemas.openxmlformats.org/officeDocument/2006/relationships" r:id="rId10"/>
        </xdr:cNvPr>
        <xdr:cNvSpPr/>
      </xdr:nvSpPr>
      <xdr:spPr>
        <a:xfrm>
          <a:off x="3600450" y="35433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Her Majesty's Revenue &amp;</a:t>
          </a:r>
          <a:r>
            <a:rPr lang="en-GB" sz="1000" b="1" baseline="0"/>
            <a:t> </a:t>
          </a:r>
          <a:r>
            <a:rPr lang="en-GB" sz="1000" b="1"/>
            <a:t>Customs</a:t>
          </a:r>
        </a:p>
      </xdr:txBody>
    </xdr:sp>
    <xdr:clientData/>
  </xdr:twoCellAnchor>
  <xdr:twoCellAnchor>
    <xdr:from>
      <xdr:col>9</xdr:col>
      <xdr:colOff>9525</xdr:colOff>
      <xdr:row>18</xdr:row>
      <xdr:rowOff>114300</xdr:rowOff>
    </xdr:from>
    <xdr:to>
      <xdr:col>11</xdr:col>
      <xdr:colOff>504825</xdr:colOff>
      <xdr:row>23</xdr:row>
      <xdr:rowOff>57150</xdr:rowOff>
    </xdr:to>
    <xdr:sp macro="" textlink="">
      <xdr:nvSpPr>
        <xdr:cNvPr id="49" name="Oval 48">
          <a:hlinkClick xmlns:r="http://schemas.openxmlformats.org/officeDocument/2006/relationships" r:id="rId11"/>
        </xdr:cNvPr>
        <xdr:cNvSpPr/>
      </xdr:nvSpPr>
      <xdr:spPr>
        <a:xfrm>
          <a:off x="5495925" y="35433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Home Office</a:t>
          </a:r>
        </a:p>
      </xdr:txBody>
    </xdr:sp>
    <xdr:clientData/>
  </xdr:twoCellAnchor>
  <xdr:twoCellAnchor>
    <xdr:from>
      <xdr:col>12</xdr:col>
      <xdr:colOff>123825</xdr:colOff>
      <xdr:row>24</xdr:row>
      <xdr:rowOff>38100</xdr:rowOff>
    </xdr:from>
    <xdr:to>
      <xdr:col>15</xdr:col>
      <xdr:colOff>9525</xdr:colOff>
      <xdr:row>28</xdr:row>
      <xdr:rowOff>171450</xdr:rowOff>
    </xdr:to>
    <xdr:sp macro="" textlink="">
      <xdr:nvSpPr>
        <xdr:cNvPr id="50" name="Oval 49">
          <a:hlinkClick xmlns:r="http://schemas.openxmlformats.org/officeDocument/2006/relationships" r:id="rId12"/>
        </xdr:cNvPr>
        <xdr:cNvSpPr/>
      </xdr:nvSpPr>
      <xdr:spPr>
        <a:xfrm>
          <a:off x="7439025" y="46101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Northern Ireland Departments</a:t>
          </a:r>
        </a:p>
      </xdr:txBody>
    </xdr:sp>
    <xdr:clientData/>
  </xdr:twoCellAnchor>
  <xdr:twoCellAnchor>
    <xdr:from>
      <xdr:col>5</xdr:col>
      <xdr:colOff>561975</xdr:colOff>
      <xdr:row>13</xdr:row>
      <xdr:rowOff>28575</xdr:rowOff>
    </xdr:from>
    <xdr:to>
      <xdr:col>8</xdr:col>
      <xdr:colOff>447675</xdr:colOff>
      <xdr:row>17</xdr:row>
      <xdr:rowOff>161925</xdr:rowOff>
    </xdr:to>
    <xdr:sp macro="" textlink="">
      <xdr:nvSpPr>
        <xdr:cNvPr id="51" name="Oval 50">
          <a:hlinkClick xmlns:r="http://schemas.openxmlformats.org/officeDocument/2006/relationships" r:id="rId13"/>
        </xdr:cNvPr>
        <xdr:cNvSpPr/>
      </xdr:nvSpPr>
      <xdr:spPr>
        <a:xfrm>
          <a:off x="3609975" y="2505075"/>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of Health</a:t>
          </a:r>
        </a:p>
      </xdr:txBody>
    </xdr:sp>
    <xdr:clientData/>
  </xdr:twoCellAnchor>
  <xdr:twoCellAnchor>
    <xdr:from>
      <xdr:col>9</xdr:col>
      <xdr:colOff>0</xdr:colOff>
      <xdr:row>13</xdr:row>
      <xdr:rowOff>28575</xdr:rowOff>
    </xdr:from>
    <xdr:to>
      <xdr:col>11</xdr:col>
      <xdr:colOff>495300</xdr:colOff>
      <xdr:row>17</xdr:row>
      <xdr:rowOff>161925</xdr:rowOff>
    </xdr:to>
    <xdr:sp macro="" textlink="">
      <xdr:nvSpPr>
        <xdr:cNvPr id="52" name="Oval 51">
          <a:hlinkClick xmlns:r="http://schemas.openxmlformats.org/officeDocument/2006/relationships" r:id="rId14"/>
        </xdr:cNvPr>
        <xdr:cNvSpPr/>
      </xdr:nvSpPr>
      <xdr:spPr>
        <a:xfrm>
          <a:off x="5486400" y="2505075"/>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Food Standards Agency</a:t>
          </a:r>
        </a:p>
      </xdr:txBody>
    </xdr:sp>
    <xdr:clientData/>
  </xdr:twoCellAnchor>
  <xdr:twoCellAnchor>
    <xdr:from>
      <xdr:col>5</xdr:col>
      <xdr:colOff>533398</xdr:colOff>
      <xdr:row>2</xdr:row>
      <xdr:rowOff>57148</xdr:rowOff>
    </xdr:from>
    <xdr:to>
      <xdr:col>8</xdr:col>
      <xdr:colOff>447675</xdr:colOff>
      <xdr:row>7</xdr:row>
      <xdr:rowOff>0</xdr:rowOff>
    </xdr:to>
    <xdr:sp macro="" textlink="">
      <xdr:nvSpPr>
        <xdr:cNvPr id="53" name="Oval 52">
          <a:hlinkClick xmlns:r="http://schemas.openxmlformats.org/officeDocument/2006/relationships" r:id="rId15"/>
        </xdr:cNvPr>
        <xdr:cNvSpPr/>
      </xdr:nvSpPr>
      <xdr:spPr>
        <a:xfrm>
          <a:off x="3581398" y="438148"/>
          <a:ext cx="1743077" cy="8953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Business, Innovation &amp; Skills</a:t>
          </a:r>
        </a:p>
      </xdr:txBody>
    </xdr:sp>
    <xdr:clientData/>
  </xdr:twoCellAnchor>
  <xdr:twoCellAnchor>
    <xdr:from>
      <xdr:col>2</xdr:col>
      <xdr:colOff>485775</xdr:colOff>
      <xdr:row>2</xdr:row>
      <xdr:rowOff>47625</xdr:rowOff>
    </xdr:from>
    <xdr:to>
      <xdr:col>5</xdr:col>
      <xdr:colOff>371475</xdr:colOff>
      <xdr:row>6</xdr:row>
      <xdr:rowOff>180975</xdr:rowOff>
    </xdr:to>
    <xdr:sp macro="" textlink="">
      <xdr:nvSpPr>
        <xdr:cNvPr id="54" name="Oval 53">
          <a:hlinkClick xmlns:r="http://schemas.openxmlformats.org/officeDocument/2006/relationships" r:id="rId16"/>
        </xdr:cNvPr>
        <xdr:cNvSpPr/>
      </xdr:nvSpPr>
      <xdr:spPr>
        <a:xfrm>
          <a:off x="1704975" y="428625"/>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Cabinet</a:t>
          </a:r>
          <a:r>
            <a:rPr lang="en-GB" sz="1000" b="1" baseline="0"/>
            <a:t> Office</a:t>
          </a:r>
          <a:endParaRPr lang="en-GB" sz="1000" b="1"/>
        </a:p>
      </xdr:txBody>
    </xdr:sp>
    <xdr:clientData/>
  </xdr:twoCellAnchor>
  <xdr:twoCellAnchor>
    <xdr:from>
      <xdr:col>8</xdr:col>
      <xdr:colOff>600075</xdr:colOff>
      <xdr:row>2</xdr:row>
      <xdr:rowOff>57150</xdr:rowOff>
    </xdr:from>
    <xdr:to>
      <xdr:col>11</xdr:col>
      <xdr:colOff>485775</xdr:colOff>
      <xdr:row>7</xdr:row>
      <xdr:rowOff>0</xdr:rowOff>
    </xdr:to>
    <xdr:sp macro="" textlink="">
      <xdr:nvSpPr>
        <xdr:cNvPr id="55" name="Oval 54">
          <a:hlinkClick xmlns:r="http://schemas.openxmlformats.org/officeDocument/2006/relationships" r:id="rId17"/>
        </xdr:cNvPr>
        <xdr:cNvSpPr/>
      </xdr:nvSpPr>
      <xdr:spPr>
        <a:xfrm>
          <a:off x="5476875" y="4381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Communities &amp; Local Government</a:t>
          </a:r>
        </a:p>
      </xdr:txBody>
    </xdr:sp>
    <xdr:clientData/>
  </xdr:twoCellAnchor>
  <xdr:twoCellAnchor>
    <xdr:from>
      <xdr:col>12</xdr:col>
      <xdr:colOff>28575</xdr:colOff>
      <xdr:row>2</xdr:row>
      <xdr:rowOff>57150</xdr:rowOff>
    </xdr:from>
    <xdr:to>
      <xdr:col>14</xdr:col>
      <xdr:colOff>523875</xdr:colOff>
      <xdr:row>7</xdr:row>
      <xdr:rowOff>0</xdr:rowOff>
    </xdr:to>
    <xdr:sp macro="" textlink="">
      <xdr:nvSpPr>
        <xdr:cNvPr id="56" name="Oval 55">
          <a:hlinkClick xmlns:r="http://schemas.openxmlformats.org/officeDocument/2006/relationships" r:id="rId18"/>
        </xdr:cNvPr>
        <xdr:cNvSpPr/>
      </xdr:nvSpPr>
      <xdr:spPr>
        <a:xfrm>
          <a:off x="7343775" y="4381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Culture Media &amp; Sport</a:t>
          </a:r>
        </a:p>
      </xdr:txBody>
    </xdr:sp>
    <xdr:clientData/>
  </xdr:twoCellAnchor>
  <xdr:twoCellAnchor>
    <xdr:from>
      <xdr:col>2</xdr:col>
      <xdr:colOff>495300</xdr:colOff>
      <xdr:row>7</xdr:row>
      <xdr:rowOff>152400</xdr:rowOff>
    </xdr:from>
    <xdr:to>
      <xdr:col>5</xdr:col>
      <xdr:colOff>381000</xdr:colOff>
      <xdr:row>12</xdr:row>
      <xdr:rowOff>95250</xdr:rowOff>
    </xdr:to>
    <xdr:sp macro="" textlink="">
      <xdr:nvSpPr>
        <xdr:cNvPr id="57" name="Oval 56">
          <a:hlinkClick xmlns:r="http://schemas.openxmlformats.org/officeDocument/2006/relationships" r:id="rId19"/>
        </xdr:cNvPr>
        <xdr:cNvSpPr/>
      </xdr:nvSpPr>
      <xdr:spPr>
        <a:xfrm>
          <a:off x="1714500" y="148590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Education</a:t>
          </a:r>
        </a:p>
      </xdr:txBody>
    </xdr:sp>
    <xdr:clientData/>
  </xdr:twoCellAnchor>
  <xdr:twoCellAnchor>
    <xdr:from>
      <xdr:col>5</xdr:col>
      <xdr:colOff>571500</xdr:colOff>
      <xdr:row>7</xdr:row>
      <xdr:rowOff>171450</xdr:rowOff>
    </xdr:from>
    <xdr:to>
      <xdr:col>8</xdr:col>
      <xdr:colOff>457200</xdr:colOff>
      <xdr:row>12</xdr:row>
      <xdr:rowOff>114300</xdr:rowOff>
    </xdr:to>
    <xdr:sp macro="" textlink="">
      <xdr:nvSpPr>
        <xdr:cNvPr id="58" name="Oval 57">
          <a:hlinkClick xmlns:r="http://schemas.openxmlformats.org/officeDocument/2006/relationships" r:id="rId20"/>
        </xdr:cNvPr>
        <xdr:cNvSpPr/>
      </xdr:nvSpPr>
      <xdr:spPr>
        <a:xfrm>
          <a:off x="3619500" y="15049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Energy &amp; Climate Change</a:t>
          </a:r>
        </a:p>
      </xdr:txBody>
    </xdr:sp>
    <xdr:clientData/>
  </xdr:twoCellAnchor>
  <xdr:twoCellAnchor>
    <xdr:from>
      <xdr:col>9</xdr:col>
      <xdr:colOff>0</xdr:colOff>
      <xdr:row>7</xdr:row>
      <xdr:rowOff>171450</xdr:rowOff>
    </xdr:from>
    <xdr:to>
      <xdr:col>11</xdr:col>
      <xdr:colOff>495300</xdr:colOff>
      <xdr:row>12</xdr:row>
      <xdr:rowOff>114300</xdr:rowOff>
    </xdr:to>
    <xdr:sp macro="" textlink="">
      <xdr:nvSpPr>
        <xdr:cNvPr id="59" name="Oval 58">
          <a:hlinkClick xmlns:r="http://schemas.openxmlformats.org/officeDocument/2006/relationships" r:id="rId21"/>
        </xdr:cNvPr>
        <xdr:cNvSpPr/>
      </xdr:nvSpPr>
      <xdr:spPr>
        <a:xfrm>
          <a:off x="5486400" y="15049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Environment Food &amp; Rural Affairs</a:t>
          </a:r>
        </a:p>
      </xdr:txBody>
    </xdr:sp>
    <xdr:clientData/>
  </xdr:twoCellAnchor>
  <xdr:twoCellAnchor>
    <xdr:from>
      <xdr:col>12</xdr:col>
      <xdr:colOff>57150</xdr:colOff>
      <xdr:row>7</xdr:row>
      <xdr:rowOff>171450</xdr:rowOff>
    </xdr:from>
    <xdr:to>
      <xdr:col>14</xdr:col>
      <xdr:colOff>552450</xdr:colOff>
      <xdr:row>12</xdr:row>
      <xdr:rowOff>114300</xdr:rowOff>
    </xdr:to>
    <xdr:sp macro="" textlink="">
      <xdr:nvSpPr>
        <xdr:cNvPr id="60" name="Oval 59">
          <a:hlinkClick xmlns:r="http://schemas.openxmlformats.org/officeDocument/2006/relationships" r:id="rId22"/>
        </xdr:cNvPr>
        <xdr:cNvSpPr/>
      </xdr:nvSpPr>
      <xdr:spPr>
        <a:xfrm>
          <a:off x="7372350" y="1504950"/>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Transport</a:t>
          </a:r>
        </a:p>
      </xdr:txBody>
    </xdr:sp>
    <xdr:clientData/>
  </xdr:twoCellAnchor>
  <xdr:twoCellAnchor>
    <xdr:from>
      <xdr:col>2</xdr:col>
      <xdr:colOff>495300</xdr:colOff>
      <xdr:row>13</xdr:row>
      <xdr:rowOff>28575</xdr:rowOff>
    </xdr:from>
    <xdr:to>
      <xdr:col>5</xdr:col>
      <xdr:colOff>381000</xdr:colOff>
      <xdr:row>17</xdr:row>
      <xdr:rowOff>161925</xdr:rowOff>
    </xdr:to>
    <xdr:sp macro="" textlink="">
      <xdr:nvSpPr>
        <xdr:cNvPr id="61" name="Oval 60">
          <a:hlinkClick xmlns:r="http://schemas.openxmlformats.org/officeDocument/2006/relationships" r:id="rId23"/>
        </xdr:cNvPr>
        <xdr:cNvSpPr/>
      </xdr:nvSpPr>
      <xdr:spPr>
        <a:xfrm>
          <a:off x="1714500" y="2505075"/>
          <a:ext cx="1714500" cy="895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b="1"/>
            <a:t>Department for Work &amp; Pensions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272143</xdr:colOff>
      <xdr:row>0</xdr:row>
      <xdr:rowOff>176892</xdr:rowOff>
    </xdr:from>
    <xdr:to>
      <xdr:col>1</xdr:col>
      <xdr:colOff>321623</xdr:colOff>
      <xdr:row>4</xdr:row>
      <xdr:rowOff>40821</xdr:rowOff>
    </xdr:to>
    <xdr:sp macro="" textlink="">
      <xdr:nvSpPr>
        <xdr:cNvPr id="2" name="Rounded Rectangle 1">
          <a:hlinkClick xmlns:r="http://schemas.openxmlformats.org/officeDocument/2006/relationships" r:id="rId1"/>
        </xdr:cNvPr>
        <xdr:cNvSpPr/>
      </xdr:nvSpPr>
      <xdr:spPr>
        <a:xfrm>
          <a:off x="272143" y="176892"/>
          <a:ext cx="3342409" cy="6531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Listed</a:t>
          </a:r>
          <a:r>
            <a:rPr lang="en-GB" sz="1400" b="1" baseline="0">
              <a:latin typeface="Arial" pitchFamily="34" charset="0"/>
              <a:cs typeface="Arial" pitchFamily="34" charset="0"/>
            </a:rPr>
            <a:t> by Dept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163285</xdr:rowOff>
    </xdr:from>
    <xdr:to>
      <xdr:col>1</xdr:col>
      <xdr:colOff>1189759</xdr:colOff>
      <xdr:row>4</xdr:row>
      <xdr:rowOff>13607</xdr:rowOff>
    </xdr:to>
    <xdr:sp macro="" textlink="">
      <xdr:nvSpPr>
        <xdr:cNvPr id="3" name="Rounded Rectangle 2">
          <a:hlinkClick xmlns:r="http://schemas.openxmlformats.org/officeDocument/2006/relationships" r:id="rId1"/>
        </xdr:cNvPr>
        <xdr:cNvSpPr/>
      </xdr:nvSpPr>
      <xdr:spPr>
        <a:xfrm>
          <a:off x="38100" y="163285"/>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144235</xdr:rowOff>
    </xdr:from>
    <xdr:to>
      <xdr:col>1</xdr:col>
      <xdr:colOff>1237384</xdr:colOff>
      <xdr:row>3</xdr:row>
      <xdr:rowOff>198664</xdr:rowOff>
    </xdr:to>
    <xdr:sp macro="" textlink="">
      <xdr:nvSpPr>
        <xdr:cNvPr id="3" name="Rounded Rectangle 2">
          <a:hlinkClick xmlns:r="http://schemas.openxmlformats.org/officeDocument/2006/relationships" r:id="rId1"/>
        </xdr:cNvPr>
        <xdr:cNvSpPr/>
      </xdr:nvSpPr>
      <xdr:spPr>
        <a:xfrm>
          <a:off x="85725" y="144235"/>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0</xdr:row>
      <xdr:rowOff>159203</xdr:rowOff>
    </xdr:from>
    <xdr:to>
      <xdr:col>1</xdr:col>
      <xdr:colOff>1285009</xdr:colOff>
      <xdr:row>4</xdr:row>
      <xdr:rowOff>9525</xdr:rowOff>
    </xdr:to>
    <xdr:sp macro="" textlink="">
      <xdr:nvSpPr>
        <xdr:cNvPr id="3" name="Rounded Rectangle 2">
          <a:hlinkClick xmlns:r="http://schemas.openxmlformats.org/officeDocument/2006/relationships" r:id="rId1"/>
        </xdr:cNvPr>
        <xdr:cNvSpPr/>
      </xdr:nvSpPr>
      <xdr:spPr>
        <a:xfrm>
          <a:off x="133350" y="159203"/>
          <a:ext cx="3342409" cy="6395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latin typeface="Arial" pitchFamily="34" charset="0"/>
              <a:cs typeface="Arial" pitchFamily="34" charset="0"/>
            </a:rPr>
            <a:t>Back to List</a:t>
          </a:r>
          <a:r>
            <a:rPr lang="en-GB" sz="1400" b="1" baseline="0">
              <a:latin typeface="Arial" pitchFamily="34" charset="0"/>
              <a:cs typeface="Arial" pitchFamily="34" charset="0"/>
            </a:rPr>
            <a:t> of Depts</a:t>
          </a:r>
          <a:endParaRPr lang="en-GB" sz="1400" b="1">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GS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396966\AppData\Local\Microsoft\Windows\Temporary%20Internet%20Files\Content.Outlook\ORGBFFNX\Survey%20Control%20return%20for%202012-13%20-%20NEW%20METHODOLOGY-HRC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A%20Classifications\Public%20Sector%20Classification%20Guide%20and%20Monthly%20Update\2015\September%202015\Public%20Sector%20Classification%20Guide%20la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QCE%20-%20documents\compliance%20costs\2012\Survey%20Control%20return%20for%202012-13%20-%20NEW%20METHODOLOG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cstag\AppData\Local\Temp\notes62D355\DECCv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Index"/>
      <sheetName val="Search"/>
      <sheetName val="Home"/>
      <sheetName val="Lists"/>
      <sheetName val="Listed by Dept"/>
      <sheetName val="Sheet2"/>
      <sheetName val="ONS"/>
      <sheetName val="BIS"/>
    </sheetNames>
    <sheetDataSet>
      <sheetData sheetId="0" refreshError="1"/>
      <sheetData sheetId="1" refreshError="1"/>
      <sheetData sheetId="2" refreshError="1"/>
      <sheetData sheetId="3" refreshError="1"/>
      <sheetData sheetId="4">
        <row r="2">
          <cell r="B2" t="str">
            <v>Animal Compound Feedingstuffs: Sales Value and Volume17900085</v>
          </cell>
          <cell r="G2" t="str">
            <v>Please Select…</v>
          </cell>
        </row>
        <row r="3">
          <cell r="B3" t="str">
            <v>16-19 Bursary Fund</v>
          </cell>
          <cell r="G3" t="str">
            <v>BIS</v>
          </cell>
        </row>
        <row r="4">
          <cell r="B4" t="str">
            <v>24+ Advanced learning loans impact tracker survey</v>
          </cell>
          <cell r="G4" t="str">
            <v>CO</v>
          </cell>
        </row>
        <row r="5">
          <cell r="B5" t="str">
            <v>Active People Survey</v>
          </cell>
          <cell r="G5" t="str">
            <v>DCLG</v>
          </cell>
        </row>
        <row r="6">
          <cell r="B6" t="str">
            <v>Activity under the Homelessness provisions of the 1996 Housing Act (P1E)</v>
          </cell>
          <cell r="G6" t="str">
            <v>DCMS</v>
          </cell>
        </row>
        <row r="7">
          <cell r="B7" t="str">
            <v>Adoption Data Set (Ofsted)</v>
          </cell>
          <cell r="G7" t="str">
            <v>DECC</v>
          </cell>
        </row>
        <row r="8">
          <cell r="B8" t="str">
            <v>Adoptions</v>
          </cell>
          <cell r="G8" t="str">
            <v>DEFRA</v>
          </cell>
        </row>
        <row r="9">
          <cell r="B9" t="str">
            <v>Adult and Community Learning Provision (Ofsted)</v>
          </cell>
          <cell r="G9" t="str">
            <v>DfE</v>
          </cell>
        </row>
        <row r="10">
          <cell r="B10" t="str">
            <v xml:space="preserve">Adult Social Care Combined Activity Return - ASC-CAR </v>
          </cell>
          <cell r="G10" t="str">
            <v>DfT</v>
          </cell>
        </row>
        <row r="11">
          <cell r="B11" t="str">
            <v xml:space="preserve">Adult Social Care Survey - User Experience Survey - UES </v>
          </cell>
          <cell r="G11" t="str">
            <v>DH</v>
          </cell>
        </row>
        <row r="12">
          <cell r="B12" t="str">
            <v>Advisers site survey</v>
          </cell>
          <cell r="G12" t="str">
            <v>DWP</v>
          </cell>
        </row>
        <row r="13">
          <cell r="B13" t="str">
            <v>Affordability (Local Authorities)</v>
          </cell>
          <cell r="G13" t="str">
            <v>FC</v>
          </cell>
        </row>
        <row r="14">
          <cell r="B14" t="str">
            <v>Affordability (National Parks)</v>
          </cell>
          <cell r="G14" t="str">
            <v>FSA</v>
          </cell>
        </row>
        <row r="15">
          <cell r="B15" t="str">
            <v>Affordability (Registered Social Landlords)</v>
          </cell>
          <cell r="G15" t="str">
            <v>HMRC</v>
          </cell>
        </row>
        <row r="16">
          <cell r="B16" t="str">
            <v>Aggregate Schools Census – Independent (Stats 1)</v>
          </cell>
          <cell r="G16" t="str">
            <v>HO</v>
          </cell>
        </row>
        <row r="17">
          <cell r="B17" t="str">
            <v>Alcohol, entertainment &amp; late night refreshment licensing (run jointly with Culture Media and Sport)</v>
          </cell>
          <cell r="G17" t="str">
            <v>HSE</v>
          </cell>
        </row>
        <row r="18">
          <cell r="B18" t="str">
            <v>Allegations against Teachers and Staff</v>
          </cell>
          <cell r="G18" t="str">
            <v>MoJ</v>
          </cell>
        </row>
        <row r="19">
          <cell r="B19" t="str">
            <v xml:space="preserve">Alternative Provision Census </v>
          </cell>
          <cell r="G19" t="str">
            <v>NAO</v>
          </cell>
        </row>
        <row r="20">
          <cell r="B20" t="str">
            <v>Ancillary Cost Survey</v>
          </cell>
          <cell r="G20" t="str">
            <v>NS&amp;I</v>
          </cell>
        </row>
        <row r="21">
          <cell r="B21" t="str">
            <v>Animal Feedingstuffs : Production, Stocks and Usage of Raw Materials 17900122</v>
          </cell>
          <cell r="G21" t="str">
            <v>ONS</v>
          </cell>
        </row>
        <row r="22">
          <cell r="B22" t="str">
            <v>Annual Customer Satisfaction Survey (National Measurement Office)</v>
          </cell>
          <cell r="G22" t="str">
            <v>WG</v>
          </cell>
        </row>
        <row r="23">
          <cell r="B23" t="str">
            <v>Annual Minerals Raised Inquiry</v>
          </cell>
        </row>
        <row r="24">
          <cell r="B24" t="str">
            <v>Annual petroleum products prices inquiry</v>
          </cell>
        </row>
        <row r="25">
          <cell r="B25" t="str">
            <v>Annual Public Service Vehicle survey of bus operators</v>
          </cell>
        </row>
        <row r="26">
          <cell r="B26" t="str">
            <v>Annual stakeholder confidence survey (Insolvency Service)</v>
          </cell>
        </row>
        <row r="27">
          <cell r="B27" t="str">
            <v>Annual Survey of Hours and Earnings- part funded</v>
          </cell>
        </row>
        <row r="28">
          <cell r="B28" t="str">
            <v>Annual survey of pesticide sales</v>
          </cell>
        </row>
        <row r="29">
          <cell r="B29" t="str">
            <v>Annual Survey of Visits to Visitor Attractions</v>
          </cell>
        </row>
        <row r="30">
          <cell r="B30" t="str">
            <v>Approved Inspectors Return (AIR)</v>
          </cell>
        </row>
        <row r="31">
          <cell r="B31" t="str">
            <v>Automatic Enrolment Qualitative research with employers</v>
          </cell>
        </row>
        <row r="32">
          <cell r="B32" t="str">
            <v>Awareness tracking survey</v>
          </cell>
        </row>
        <row r="33">
          <cell r="B33" t="str">
            <v>Badger Vaccine Deployment Project social science study</v>
          </cell>
        </row>
        <row r="34">
          <cell r="B34" t="str">
            <v>Bee Health Stakeholder Analysis</v>
          </cell>
        </row>
        <row r="35">
          <cell r="B35" t="str">
            <v>Bereaved Families Survey (Prison and Probation Ombudsman)</v>
          </cell>
        </row>
        <row r="36">
          <cell r="B36" t="str">
            <v>Biannual public attitudes tracker wave 6</v>
          </cell>
        </row>
        <row r="37">
          <cell r="B37" t="str">
            <v>Biannual public attitudes tracker wave 7</v>
          </cell>
        </row>
        <row r="38">
          <cell r="B38" t="str">
            <v>BIS Stakeholder Satisfaction Survey</v>
          </cell>
        </row>
        <row r="39">
          <cell r="B39" t="str">
            <v>Blue Badge Disabled Persons Parking Scheme, England</v>
          </cell>
        </row>
        <row r="40">
          <cell r="B40" t="str">
            <v>Brewers, Distillers and Malsters17900126</v>
          </cell>
        </row>
        <row r="41">
          <cell r="B41" t="str">
            <v>British Survey of Fertiliser Practice</v>
          </cell>
        </row>
        <row r="42">
          <cell r="B42" t="str">
            <v>Budget Requirement</v>
          </cell>
        </row>
        <row r="43">
          <cell r="B43" t="str">
            <v>Building Materials Inquiries</v>
          </cell>
        </row>
        <row r="44">
          <cell r="B44" t="str">
            <v>Building Schools for the Future Evaluation</v>
          </cell>
        </row>
        <row r="45">
          <cell r="B45" t="str">
            <v>Bus Punctuality</v>
          </cell>
        </row>
        <row r="46">
          <cell r="B46" t="str">
            <v>Business display of Food Hygiene Ratings in England, Northern Ireland and Scotland</v>
          </cell>
        </row>
        <row r="47">
          <cell r="B47" t="str">
            <v>Business Link Helpline and GOV.UK evaluation</v>
          </cell>
        </row>
        <row r="48">
          <cell r="B48" t="str">
            <v>Business Perceptions Survey</v>
          </cell>
        </row>
        <row r="49">
          <cell r="B49" t="str">
            <v>Business Perceptions Survey</v>
          </cell>
        </row>
        <row r="50">
          <cell r="B50" t="str">
            <v>Business Performance Monitor</v>
          </cell>
        </row>
        <row r="51">
          <cell r="B51" t="str">
            <v>Business Register and Employment Survey - Top up</v>
          </cell>
        </row>
        <row r="52">
          <cell r="B52" t="str">
            <v>Business Register Employment Survey (221)</v>
          </cell>
        </row>
        <row r="53">
          <cell r="B53" t="str">
            <v>Business Register Proving (241)</v>
          </cell>
        </row>
        <row r="54">
          <cell r="B54" t="str">
            <v>Business Spending on Capital Goods (171)</v>
          </cell>
        </row>
        <row r="55">
          <cell r="B55" t="str">
            <v>Business Survey (202)</v>
          </cell>
        </row>
        <row r="56">
          <cell r="B56" t="str">
            <v>Business Survey (Construction) (228)</v>
          </cell>
        </row>
        <row r="57">
          <cell r="B57" t="str">
            <v>Business Survey (Employment) (139)</v>
          </cell>
        </row>
        <row r="58">
          <cell r="B58" t="str">
            <v>Business Survey (Production &amp; Services) (009)</v>
          </cell>
        </row>
        <row r="59">
          <cell r="B59" t="str">
            <v>Business Survey (Retail Sales Index) including Monthly Commodity Inquiry (023)</v>
          </cell>
        </row>
        <row r="60">
          <cell r="B60" t="str">
            <v>Capital Expenditure (019)</v>
          </cell>
        </row>
        <row r="61">
          <cell r="B61" t="str">
            <v>Capital Forecast</v>
          </cell>
        </row>
        <row r="62">
          <cell r="B62" t="str">
            <v>Capital Outturn</v>
          </cell>
        </row>
        <row r="63">
          <cell r="B63" t="str">
            <v>Capital Payments and Receipts Return (CPR 1,2,3,and 4)</v>
          </cell>
        </row>
        <row r="64">
          <cell r="B64" t="str">
            <v xml:space="preserve">Case study use of pituitary derived hormones from sheep as apoterntial risk factor of a typical scrapie in GB </v>
          </cell>
        </row>
        <row r="65">
          <cell r="B65" t="str">
            <v>Catchment Sensitive Farming Evaluation Survey</v>
          </cell>
        </row>
        <row r="66">
          <cell r="B66" t="str">
            <v>Cereal breakfast foods 17900129</v>
          </cell>
        </row>
        <row r="67">
          <cell r="B67" t="str">
            <v>Cereals and Oil seed rape production Survey 17900099</v>
          </cell>
        </row>
        <row r="68">
          <cell r="B68" t="str">
            <v>Cereals Stocks Survey17900101</v>
          </cell>
        </row>
        <row r="69">
          <cell r="B69" t="str">
            <v>Chief Finance Officer Sign-Off Statements</v>
          </cell>
        </row>
        <row r="70">
          <cell r="B70" t="str">
            <v>Child Death Review Panels</v>
          </cell>
        </row>
        <row r="71">
          <cell r="B71" t="str">
            <v>Childcare and Early Years Providers Survey</v>
          </cell>
        </row>
        <row r="72">
          <cell r="B72" t="str">
            <v>Childcare Inspection data (Ofsted)</v>
          </cell>
        </row>
        <row r="73">
          <cell r="B73" t="str">
            <v>Children and Young People (Youth Offender Institution) survey (HM Inspectorate of Prisons)</v>
          </cell>
        </row>
        <row r="74">
          <cell r="B74" t="str">
            <v xml:space="preserve">Children in Need </v>
          </cell>
        </row>
        <row r="75">
          <cell r="B75" t="str">
            <v>Children in Need Census</v>
          </cell>
        </row>
        <row r="76">
          <cell r="B76" t="str">
            <v>Children with Statements of Special Educational Needs Return (SEN2)</v>
          </cell>
        </row>
        <row r="77">
          <cell r="B77" t="str">
            <v>Children’s Services assessment (Commissioned Services) (Ofsted)</v>
          </cell>
        </row>
        <row r="78">
          <cell r="B78" t="str">
            <v xml:space="preserve">Civil Sanctions Review </v>
          </cell>
        </row>
        <row r="79">
          <cell r="B79" t="str">
            <v>Coal Producers (ANNUAL)</v>
          </cell>
        </row>
        <row r="80">
          <cell r="B80" t="str">
            <v>Coal Producers (MTH)</v>
          </cell>
        </row>
        <row r="81">
          <cell r="B81" t="str">
            <v>Coal Producers (QTR)</v>
          </cell>
        </row>
        <row r="82">
          <cell r="B82" t="str">
            <v>Collection of Income from Council Tax and Non-Domesrtic Rates (QRC1-4)</v>
          </cell>
        </row>
        <row r="83">
          <cell r="B83" t="str">
            <v>Commercial Victimisation Survey</v>
          </cell>
        </row>
        <row r="84">
          <cell r="B84" t="str">
            <v xml:space="preserve">Community Dental Service Wales Return (CDSWR) </v>
          </cell>
        </row>
        <row r="85">
          <cell r="B85" t="str">
            <v>Community Fire Safety returns - FSRW</v>
          </cell>
        </row>
        <row r="86">
          <cell r="B86" t="str">
            <v>Community Life Survey</v>
          </cell>
        </row>
        <row r="87">
          <cell r="B87" t="str">
            <v>Complainants Feedback Survey (Prison and Probation Ombudsman)</v>
          </cell>
        </row>
        <row r="88">
          <cell r="B88" t="str">
            <v>Complaints Handling Survey</v>
          </cell>
        </row>
        <row r="89">
          <cell r="B89" t="str">
            <v>Compliance Perceptions Survey (CPS) of Individuals including Evasion Publicity</v>
          </cell>
        </row>
        <row r="90">
          <cell r="B90" t="str">
            <v>Compliance Perceptions Survey (CPS) of SME</v>
          </cell>
        </row>
        <row r="91">
          <cell r="B91" t="str">
            <v>Concerns tracker (run every other month)</v>
          </cell>
        </row>
        <row r="92">
          <cell r="B92" t="str">
            <v>Concessionary Travel Survey</v>
          </cell>
        </row>
        <row r="93">
          <cell r="B93" t="str">
            <v xml:space="preserve">Consistent Financial Reporting </v>
          </cell>
        </row>
        <row r="94">
          <cell r="B94" t="str">
            <v>Construction Sector: Worksite health and safety Survey (Employer)</v>
          </cell>
        </row>
        <row r="95">
          <cell r="B95" t="str">
            <v>Consumer Credit Grantors: Register Update (226)</v>
          </cell>
        </row>
        <row r="96">
          <cell r="B96" t="str">
            <v>Consumer Engagement and Detriment Survey (2014)</v>
          </cell>
        </row>
        <row r="97">
          <cell r="B97" t="str">
            <v>Consumer Prices Index &amp; Retail Prices Index (503)</v>
          </cell>
        </row>
        <row r="98">
          <cell r="B98" t="str">
            <v>Consumer rights and business practices</v>
          </cell>
        </row>
        <row r="99">
          <cell r="B99" t="str">
            <v>Continuing Survey of Road Goods Transport (GB and NI)</v>
          </cell>
        </row>
        <row r="100">
          <cell r="B100" t="str">
            <v>Council Tax Collection</v>
          </cell>
        </row>
        <row r="101">
          <cell r="B101" t="str">
            <v>Council Tax Dwellings</v>
          </cell>
        </row>
        <row r="102">
          <cell r="B102" t="str">
            <v>Count of Traveller Caravans (previously Count of Gypsy and Traveller Caravans)</v>
          </cell>
        </row>
        <row r="103">
          <cell r="B103" t="str">
            <v>County Matter Planning Application &amp; Decisions (CPS1/2)</v>
          </cell>
        </row>
        <row r="104">
          <cell r="B104" t="str">
            <v>Credit Grantors (127)</v>
          </cell>
        </row>
        <row r="105">
          <cell r="B105" t="str">
            <v>Creditors Users Questionaire (Insolvency Service)</v>
          </cell>
        </row>
        <row r="106">
          <cell r="B106" t="str">
            <v>Crop Health &amp; Crop Protection Practice in UK Combinable Crops</v>
          </cell>
        </row>
        <row r="107">
          <cell r="B107" t="str">
            <v>Crown Court Sentencing Survey (run by Sentencing Council for England &amp; Wales)</v>
          </cell>
        </row>
        <row r="108">
          <cell r="B108" t="str">
            <v>Crude Oil imports</v>
          </cell>
        </row>
        <row r="109">
          <cell r="B109" t="str">
            <v>Customer Satisfaction - ADI Survey (run by DVSA)</v>
          </cell>
        </row>
        <row r="110">
          <cell r="B110" t="str">
            <v>Customer Satisfaction - ATB Survey (run by DVSA)</v>
          </cell>
        </row>
        <row r="111">
          <cell r="B111" t="str">
            <v>Customer Satisfaction - LGV Survey (run by DVSA)</v>
          </cell>
        </row>
        <row r="112">
          <cell r="B112" t="str">
            <v>Customer Satisfaction - ORDIT (run by DVSA)</v>
          </cell>
        </row>
        <row r="113">
          <cell r="B113" t="str">
            <v>Customer Satisfaction - PDI survey (run by DVSA)</v>
          </cell>
        </row>
        <row r="114">
          <cell r="B114" t="str">
            <v>Customer satisfaction Survey</v>
          </cell>
        </row>
        <row r="115">
          <cell r="B115" t="str">
            <v>Customer Satisfaction survey (Intellectual Property Office)</v>
          </cell>
        </row>
        <row r="116">
          <cell r="B116" t="str">
            <v>Customer satisfaction survey Plant Variety and Seeds (PVS) 17900597</v>
          </cell>
        </row>
        <row r="117">
          <cell r="B117" t="str">
            <v>Cyber security skills survey</v>
          </cell>
        </row>
        <row r="118">
          <cell r="B118" t="str">
            <v>Data collection for funding allocations at European Parliamentary elections 2014</v>
          </cell>
        </row>
        <row r="119">
          <cell r="B119" t="str">
            <v>DECC Oil and Natural Gas Survey</v>
          </cell>
        </row>
        <row r="120">
          <cell r="B120" t="str">
            <v>December Pig Survey</v>
          </cell>
        </row>
        <row r="121">
          <cell r="B121" t="str">
            <v>Demand for mentoring among SMEs</v>
          </cell>
        </row>
        <row r="122">
          <cell r="B122" t="str">
            <v>Demolitions</v>
          </cell>
        </row>
        <row r="123">
          <cell r="B123" t="str">
            <v>Deprivation of Liberty Safeguards</v>
          </cell>
        </row>
        <row r="124">
          <cell r="B124" t="str">
            <v xml:space="preserve">Deprivation of Liberty safeguards </v>
          </cell>
        </row>
        <row r="125">
          <cell r="B125" t="str">
            <v>Deputyship Survey (survey to businesses and local authorities) run by Office of the Public Guardian</v>
          </cell>
        </row>
        <row r="126">
          <cell r="B126" t="str">
            <v>Deputyship Survey (survey to individuals) run by Office of the Public Guardian</v>
          </cell>
        </row>
        <row r="127">
          <cell r="B127" t="str">
            <v xml:space="preserve">Digital Assistance </v>
          </cell>
        </row>
        <row r="128">
          <cell r="B128" t="str">
            <v>Digital SA</v>
          </cell>
        </row>
        <row r="129">
          <cell r="B129" t="str">
            <v>Directors Users Questionaire (Insolvency Service)</v>
          </cell>
        </row>
        <row r="130">
          <cell r="B130" t="str">
            <v>Disabled Facilities Grants</v>
          </cell>
        </row>
        <row r="131">
          <cell r="B131" t="str">
            <v>Domestic Fuels Inquiry</v>
          </cell>
        </row>
        <row r="132">
          <cell r="B132" t="str">
            <v>Domestic sea passenger and cruise passenger survey</v>
          </cell>
        </row>
        <row r="133">
          <cell r="B133" t="str">
            <v>Domestic Waterborne Freight</v>
          </cell>
        </row>
        <row r="134">
          <cell r="B134" t="str">
            <v>Downstream Oil Reporting System</v>
          </cell>
        </row>
        <row r="135">
          <cell r="B135" t="str">
            <v xml:space="preserve">Early Years Census (EYC) </v>
          </cell>
        </row>
        <row r="136">
          <cell r="B136" t="str">
            <v xml:space="preserve">Early Years Foundation Stage Profile </v>
          </cell>
        </row>
        <row r="137">
          <cell r="B137" t="str">
            <v>E-Commerce (187)</v>
          </cell>
        </row>
        <row r="138">
          <cell r="B138" t="str">
            <v>Egg Survey : Packing Station Quarterly Return17900115</v>
          </cell>
        </row>
        <row r="139">
          <cell r="B139" t="str">
            <v>EH Conservation Areas at Risk</v>
          </cell>
        </row>
        <row r="140">
          <cell r="B140" t="str">
            <v xml:space="preserve">EH Heritage at Risk - Grade 1 and II* </v>
          </cell>
        </row>
        <row r="141">
          <cell r="B141" t="str">
            <v>EH Vistior Survey</v>
          </cell>
        </row>
        <row r="142">
          <cell r="B142" t="str">
            <v>Electoral Statistics (215)</v>
          </cell>
        </row>
        <row r="143">
          <cell r="B143" t="str">
            <v>Electricity Generators Inquiry.</v>
          </cell>
        </row>
        <row r="144">
          <cell r="B144" t="str">
            <v xml:space="preserve">Employer Pension Provision </v>
          </cell>
        </row>
        <row r="145">
          <cell r="B145" t="str">
            <v>Employer Perspectives Survey (UK Commission for Employment and Skills)</v>
          </cell>
        </row>
        <row r="146">
          <cell r="B146" t="str">
            <v>Employer satisfaction and engagement survey</v>
          </cell>
        </row>
        <row r="147">
          <cell r="B147" t="str">
            <v>Employer Satisfaction/Insight</v>
          </cell>
        </row>
        <row r="148">
          <cell r="B148" t="str">
            <v>Energy &amp; Environment Sector Mapping Study</v>
          </cell>
        </row>
        <row r="149">
          <cell r="B149" t="str">
            <v>England Occupancy Survey</v>
          </cell>
        </row>
        <row r="150">
          <cell r="B150" t="str">
            <v>English as an additional language</v>
          </cell>
        </row>
        <row r="151">
          <cell r="B151" t="str">
            <v>English Business Survey (including additional adhoc questions)</v>
          </cell>
        </row>
        <row r="152">
          <cell r="B152" t="str">
            <v>Environmental Protection Expenditure by Industry</v>
          </cell>
        </row>
        <row r="153">
          <cell r="B153" t="str">
            <v xml:space="preserve">EU procurement statistics - Public and utilities contract regulations </v>
          </cell>
        </row>
        <row r="154">
          <cell r="B154" t="str">
            <v>European Commission Survey of Wine Stocks - Producers, Wholesalers &amp; Retailers 17900053</v>
          </cell>
        </row>
        <row r="155">
          <cell r="B155" t="str">
            <v>Evaluation of Housing and other benefit measures in the social rented sector</v>
          </cell>
        </row>
        <row r="156">
          <cell r="B156" t="str">
            <v>Evaluation of specific UKTI services survey</v>
          </cell>
        </row>
        <row r="157">
          <cell r="B157" t="str">
            <v xml:space="preserve">Evaluation of the  effectiveness of Environmental Stewardship for the conservation of historic buidings </v>
          </cell>
        </row>
        <row r="158">
          <cell r="B158" t="str">
            <v>Evaluation of the Food Hygiene Rating scheme and the Food Hygiene Information Scheme: Process evaluation</v>
          </cell>
        </row>
        <row r="159">
          <cell r="B159" t="str">
            <v>Evaluation of the impact of capital expenditure on FE colleges 2012</v>
          </cell>
        </row>
        <row r="160">
          <cell r="B160" t="str">
            <v>Evasion Publicity Evaluation</v>
          </cell>
        </row>
        <row r="161">
          <cell r="B161" t="str">
            <v>Export Price Index (133)</v>
          </cell>
        </row>
        <row r="162">
          <cell r="B162" t="str">
            <v>Export Price Index Recruitment (188)</v>
          </cell>
        </row>
        <row r="163">
          <cell r="B163" t="str">
            <v>Extra questions on Annual Business Survey</v>
          </cell>
        </row>
        <row r="164">
          <cell r="B164" t="str">
            <v xml:space="preserve">Factors affecting antimicrobial usage on dairy farms  </v>
          </cell>
        </row>
        <row r="165">
          <cell r="B165" t="str">
            <v>Family food 17900916, Module of the Living costs, Food survey</v>
          </cell>
        </row>
        <row r="166">
          <cell r="B166" t="str">
            <v>Farm Business Survey</v>
          </cell>
        </row>
        <row r="167">
          <cell r="B167" t="str">
            <v>Farm Business Survey</v>
          </cell>
        </row>
        <row r="168">
          <cell r="B168" t="str">
            <v>Farm Practices Survey 17900467</v>
          </cell>
        </row>
        <row r="169">
          <cell r="B169" t="str">
            <v>Farming advice evaluation survey</v>
          </cell>
        </row>
        <row r="170">
          <cell r="B170" t="str">
            <v>Fees received for Planning Applications (FEE2)</v>
          </cell>
        </row>
        <row r="171">
          <cell r="B171" t="str">
            <v>Fera Annual Customer Satisfaction Survey Beebase Subscribers</v>
          </cell>
        </row>
        <row r="172">
          <cell r="B172" t="str">
            <v>Fera Customer Satisfaction Survey</v>
          </cell>
        </row>
        <row r="173">
          <cell r="B173" t="str">
            <v>Field based study for control measures for salmonella on pig farms</v>
          </cell>
        </row>
        <row r="174">
          <cell r="B174" t="str">
            <v>Financial Assets &amp; Liabilities (086)</v>
          </cell>
        </row>
        <row r="175">
          <cell r="B175" t="str">
            <v>Financial Contingency Funds</v>
          </cell>
        </row>
        <row r="176">
          <cell r="B176" t="str">
            <v>Financial Proving Survey (242)</v>
          </cell>
        </row>
        <row r="177">
          <cell r="B177" t="str">
            <v>Financial services regulation</v>
          </cell>
        </row>
        <row r="178">
          <cell r="B178" t="str">
            <v>Financial Services Survey: Assets &amp; Liabilities Account (166)</v>
          </cell>
        </row>
        <row r="179">
          <cell r="B179" t="str">
            <v>Fire Safety returns - FSW</v>
          </cell>
        </row>
        <row r="180">
          <cell r="B180" t="str">
            <v>Fire Strategic Performance Indicators (CPI)</v>
          </cell>
        </row>
        <row r="181">
          <cell r="B181" t="str">
            <v>Fire Strategic Performance Indicators (SPI)</v>
          </cell>
        </row>
        <row r="182">
          <cell r="B182" t="str">
            <v>Flying Start Monitoring</v>
          </cell>
        </row>
        <row r="183">
          <cell r="B183" t="str">
            <v>Foreign Direct Investment Abroad (063)</v>
          </cell>
        </row>
        <row r="184">
          <cell r="B184" t="str">
            <v>Foreign Direct Investment Abroad (065)</v>
          </cell>
        </row>
        <row r="185">
          <cell r="B185" t="str">
            <v>Foreign Direct Investment into the UK (062)</v>
          </cell>
        </row>
        <row r="186">
          <cell r="B186" t="str">
            <v>Foreign Direct Investment into the UK (064)</v>
          </cell>
        </row>
        <row r="187">
          <cell r="B187" t="str">
            <v>Forest Nurseries</v>
          </cell>
        </row>
        <row r="188">
          <cell r="B188" t="str">
            <v>Foster care data set and self assessment (Ofsted)</v>
          </cell>
        </row>
        <row r="189">
          <cell r="B189" t="str">
            <v>Freight customer survey</v>
          </cell>
        </row>
        <row r="190">
          <cell r="B190" t="str">
            <v>Gambling participation</v>
          </cell>
        </row>
        <row r="191">
          <cell r="B191" t="str">
            <v>Gas suppliers (ANNUAL)</v>
          </cell>
        </row>
        <row r="192">
          <cell r="B192" t="str">
            <v>Gas suppliers (QTR)</v>
          </cell>
        </row>
        <row r="193">
          <cell r="B193" t="str">
            <v>GB Day Visits Survey</v>
          </cell>
        </row>
        <row r="194">
          <cell r="B194" t="str">
            <v>GB Tourism Survey</v>
          </cell>
        </row>
        <row r="195">
          <cell r="B195" t="str">
            <v>General Development Control Return (District) (PSF)</v>
          </cell>
        </row>
        <row r="196">
          <cell r="B196" t="str">
            <v>Generators Inquiry</v>
          </cell>
        </row>
        <row r="197">
          <cell r="B197" t="str">
            <v>Generators, distributors and suppliers of electricity (ANNUAL)</v>
          </cell>
        </row>
        <row r="198">
          <cell r="B198" t="str">
            <v>Generators, distributors and suppliers of electricity (MTH)</v>
          </cell>
        </row>
        <row r="199">
          <cell r="B199" t="str">
            <v>Genotype survey of the goat national herd</v>
          </cell>
        </row>
        <row r="200">
          <cell r="B200" t="str">
            <v>Golf Tourism Monitor - rounds played</v>
          </cell>
        </row>
        <row r="201">
          <cell r="B201" t="str">
            <v>Government Business Support Review</v>
          </cell>
        </row>
        <row r="202">
          <cell r="B202" t="str">
            <v>Government Communication Service/RepTrak: UK Government Pulse survey</v>
          </cell>
        </row>
        <row r="203">
          <cell r="B203" t="str">
            <v>Green Belt Return (AGB1)</v>
          </cell>
        </row>
        <row r="204">
          <cell r="B204" t="str">
            <v>Green infratructure largescale delivery challenges and opportunties in communties across the country</v>
          </cell>
        </row>
        <row r="205">
          <cell r="B205" t="str">
            <v>Growth Vouchers Formative Evaluation</v>
          </cell>
        </row>
        <row r="206">
          <cell r="B206" t="str">
            <v>GrowthAccelerator effectiveness survey</v>
          </cell>
        </row>
        <row r="207">
          <cell r="B207" t="str">
            <v>GrowthAccelerator investor survey</v>
          </cell>
        </row>
        <row r="208">
          <cell r="B208" t="str">
            <v>GrowthAccelerator jobs/GVA survey</v>
          </cell>
        </row>
        <row r="209">
          <cell r="B209" t="str">
            <v>GrowthAccelerator Leadership &amp; Management</v>
          </cell>
        </row>
        <row r="210">
          <cell r="B210" t="str">
            <v>GrowthAccelerator outputs survey</v>
          </cell>
        </row>
        <row r="211">
          <cell r="B211" t="str">
            <v xml:space="preserve">Guardianship Under the Mental Health Act 1983 - SSDA702 </v>
          </cell>
        </row>
        <row r="212">
          <cell r="B212" t="str">
            <v>Gypsy and traveller count</v>
          </cell>
        </row>
        <row r="213">
          <cell r="B213" t="str">
            <v>Hazards and Licences</v>
          </cell>
        </row>
        <row r="214">
          <cell r="B214" t="str">
            <v>Higher education sport survey</v>
          </cell>
        </row>
        <row r="215">
          <cell r="B215" t="str">
            <v>HMRC Charity Gift Aid Research (Phase 2 of a three phase piece of work) - Business</v>
          </cell>
        </row>
        <row r="216">
          <cell r="B216" t="str">
            <v>HMRC Charity Gift Aid Research (Phase 2 of a three phase piece of work) - Individuals</v>
          </cell>
        </row>
        <row r="217">
          <cell r="B217" t="str">
            <v xml:space="preserve">HMRC Contact Centre- Business </v>
          </cell>
        </row>
        <row r="218">
          <cell r="B218" t="str">
            <v>HMRC Contact Centre- Individuals - THIS HAS BEEN DISCONTINUED</v>
          </cell>
        </row>
        <row r="219">
          <cell r="B219" t="str">
            <v>HMRC Corporate Stakeholder survey - Business</v>
          </cell>
        </row>
        <row r="220">
          <cell r="B220" t="str">
            <v>HMRC Customer Survey</v>
          </cell>
        </row>
        <row r="221">
          <cell r="B221" t="str">
            <v xml:space="preserve">HMRC Customer Survey </v>
          </cell>
        </row>
        <row r="222">
          <cell r="B222" t="str">
            <v>Home to School Transport - local developments</v>
          </cell>
        </row>
        <row r="223">
          <cell r="B223" t="str">
            <v xml:space="preserve">Homelessness </v>
          </cell>
        </row>
        <row r="224">
          <cell r="B224" t="str">
            <v>House Building Return (P2)</v>
          </cell>
        </row>
        <row r="225">
          <cell r="B225" t="str">
            <v>Housing Flows Reconciliation Form (HFR)</v>
          </cell>
        </row>
        <row r="226">
          <cell r="B226" t="str">
            <v>Human Resources (Fire) - HRFW</v>
          </cell>
        </row>
        <row r="227">
          <cell r="B227" t="str">
            <v>Hypermarket Petroleum and DERV</v>
          </cell>
        </row>
        <row r="228">
          <cell r="B228" t="str">
            <v>ICMR survey (1 wave a year) (among adult internet users 18+)</v>
          </cell>
        </row>
        <row r="229">
          <cell r="B229" t="str">
            <v>Immigration Removal Centre Survey (HM Inspectorate of Prisons)</v>
          </cell>
        </row>
        <row r="230">
          <cell r="B230" t="str">
            <v>Impact evaluation of the Employer Ownership Pilot</v>
          </cell>
        </row>
        <row r="231">
          <cell r="B231" t="str">
            <v>Impact evaluation of the Employer Ownership Pilot</v>
          </cell>
        </row>
        <row r="232">
          <cell r="B232" t="str">
            <v xml:space="preserve">Impact Model Phase111 </v>
          </cell>
        </row>
        <row r="233">
          <cell r="B233" t="str">
            <v>Impact of the ‘option to tax’ measure: Research with recipients and suppliers of commercial land and buildings</v>
          </cell>
        </row>
        <row r="234">
          <cell r="B234" t="str">
            <v>Implications of implementing the 2010 reg (Dir 2007/43/EC) on broiler businesses in E&amp;W</v>
          </cell>
        </row>
        <row r="235">
          <cell r="B235" t="str">
            <v>Import Price Index &amp; Imported Capital Goods (156)</v>
          </cell>
        </row>
        <row r="236">
          <cell r="B236" t="str">
            <v>Import Price Index &amp; Imported Capital Goods Recruitment (189)</v>
          </cell>
        </row>
        <row r="237">
          <cell r="B237" t="str">
            <v>Independent Financial Advisors Satisfaction Survey</v>
          </cell>
        </row>
        <row r="238">
          <cell r="B238" t="str">
            <v>Individual Electoral Registration - NINo Omnibus Survey</v>
          </cell>
        </row>
        <row r="239">
          <cell r="B239" t="str">
            <v xml:space="preserve">Information Security Breaches Survey </v>
          </cell>
        </row>
        <row r="240">
          <cell r="B240" t="str">
            <v>Infrastructure investment: the impact on consumer bills</v>
          </cell>
        </row>
        <row r="241">
          <cell r="B241" t="str">
            <v>Insolvency Practitioners Questionaire (Insolvency Service)</v>
          </cell>
        </row>
        <row r="242">
          <cell r="B242" t="str">
            <v>Insurance Companies: General Business Transactions Balance Sheet (106)</v>
          </cell>
        </row>
        <row r="243">
          <cell r="B243" t="str">
            <v>Insurance Companies: General Business Transactions in Financial Assets (102)</v>
          </cell>
        </row>
        <row r="244">
          <cell r="B244" t="str">
            <v>Insurance Companies: General Business Transactions Income &amp; Expenditure (104)</v>
          </cell>
        </row>
        <row r="245">
          <cell r="B245" t="str">
            <v>Insurance Companies: General Business Transactions Income &amp; Expenditure (108)</v>
          </cell>
        </row>
        <row r="246">
          <cell r="B246" t="str">
            <v>Insurance Companies: Long-Term Business Transactions Balance Sheet (105)</v>
          </cell>
        </row>
        <row r="247">
          <cell r="B247" t="str">
            <v>Insurance Companies: Long-Term Business Transactions in Financial Assets (101)</v>
          </cell>
        </row>
        <row r="248">
          <cell r="B248" t="str">
            <v>Insurance Companies: Long-Term Business Transactions Income &amp; Expenditure (103)</v>
          </cell>
        </row>
        <row r="249">
          <cell r="B249" t="str">
            <v>Insurance Companies: Long-Term Business Transactions Income &amp; Expenditure (107)</v>
          </cell>
        </row>
        <row r="250">
          <cell r="B250" t="str">
            <v>International Road Haulage Survey</v>
          </cell>
        </row>
        <row r="251">
          <cell r="B251" t="str">
            <v>International Sea Passenger Survey</v>
          </cell>
        </row>
        <row r="252">
          <cell r="B252" t="str">
            <v>International Trade in Services</v>
          </cell>
        </row>
        <row r="253">
          <cell r="B253" t="str">
            <v>International Trade in Services</v>
          </cell>
        </row>
        <row r="254">
          <cell r="B254" t="str">
            <v>International Trade in Services Inquiry (057)</v>
          </cell>
        </row>
        <row r="255">
          <cell r="B255" t="str">
            <v>International Trade in Services Inquiry (058)</v>
          </cell>
        </row>
        <row r="256">
          <cell r="B256" t="str">
            <v>International Trade Support Performance Monitoring</v>
          </cell>
        </row>
        <row r="257">
          <cell r="B257" t="str">
            <v>Intrastat Dispatches (EU exports) &amp; Arrivals (EU Imports)</v>
          </cell>
        </row>
        <row r="258">
          <cell r="B258" t="str">
            <v>Inventories (Stocks) (017)</v>
          </cell>
        </row>
        <row r="259">
          <cell r="B259" t="str">
            <v>Investment survey (run by ORR)</v>
          </cell>
        </row>
        <row r="260">
          <cell r="B260" t="str">
            <v>Investment Trusts Assets &amp; Liabilities (119)</v>
          </cell>
        </row>
        <row r="261">
          <cell r="B261" t="str">
            <v>Investment Trusts Transactions (120)</v>
          </cell>
        </row>
        <row r="262">
          <cell r="B262" t="str">
            <v>ITT Data Collection and Analysis (Teaching Agency)</v>
          </cell>
        </row>
        <row r="263">
          <cell r="B263" t="str">
            <v>June Agricultural &amp; Horticultural Survey 17900091</v>
          </cell>
        </row>
        <row r="264">
          <cell r="B264" t="str">
            <v>June Agricultural Survey</v>
          </cell>
        </row>
        <row r="265">
          <cell r="B265" t="str">
            <v>Junior ISA's for Looked After Children</v>
          </cell>
        </row>
        <row r="266">
          <cell r="B266" t="str">
            <v>Key Stage Assessment data</v>
          </cell>
        </row>
        <row r="267">
          <cell r="B267" t="str">
            <v>KP 90 Informal Patients and Patients Detained under the Mental Health Act 1983</v>
          </cell>
        </row>
        <row r="268">
          <cell r="B268" t="str">
            <v>Labour Disputes (544)</v>
          </cell>
        </row>
        <row r="269">
          <cell r="B269" t="str">
            <v>Lasting Power or Attorney Survey (run by Office of the Public Guardian)</v>
          </cell>
        </row>
        <row r="270">
          <cell r="B270" t="str">
            <v>Lettings of social landlord properties during the year (LETS)</v>
          </cell>
        </row>
        <row r="271">
          <cell r="B271" t="str">
            <v>Light rail survey</v>
          </cell>
        </row>
        <row r="272">
          <cell r="B272" t="str">
            <v>Linked and Federated Provision (Ofsted)</v>
          </cell>
        </row>
        <row r="273">
          <cell r="B273" t="str">
            <v>Liquefied Petroleum Gas Deliveries</v>
          </cell>
        </row>
        <row r="274">
          <cell r="B274" t="str">
            <v>Listening to Business (Flexible contracts survey)</v>
          </cell>
        </row>
        <row r="275">
          <cell r="B275" t="str">
            <v>Local Authorities (160)</v>
          </cell>
        </row>
        <row r="276">
          <cell r="B276" t="str">
            <v>Local Authority Housing Statistics (rationalised return replacing HSSA, BPSA, P1B)</v>
          </cell>
        </row>
        <row r="277">
          <cell r="B277" t="str">
            <v>Local Authority Omnibus Survey</v>
          </cell>
        </row>
        <row r="278">
          <cell r="B278" t="str">
            <v>Local authority road salt restocking survey</v>
          </cell>
        </row>
        <row r="279">
          <cell r="B279" t="str">
            <v>Local Bus Fares Index, GB</v>
          </cell>
        </row>
        <row r="280">
          <cell r="B280" t="str">
            <v>Looked After Children, SSDA 903 return  </v>
          </cell>
        </row>
        <row r="281">
          <cell r="B281" t="str">
            <v>Maternity services in England Trust Level</v>
          </cell>
        </row>
        <row r="282">
          <cell r="B282" t="str">
            <v>Maternity services in England Unit Level</v>
          </cell>
        </row>
        <row r="283">
          <cell r="B283" t="str">
            <v>Media Literacy - adults (1 wave a year)</v>
          </cell>
        </row>
        <row r="284">
          <cell r="B284" t="str">
            <v>Media Literacy - Children (1 wave a year)</v>
          </cell>
        </row>
        <row r="285">
          <cell r="B285" t="str">
            <v>Media Tracker (3 waves a year)</v>
          </cell>
        </row>
        <row r="286">
          <cell r="B286" t="str">
            <v>Mergers &amp; Acquisitions (088)</v>
          </cell>
        </row>
        <row r="287">
          <cell r="B287" t="str">
            <v>Monthly Borrowing and Lending Inquiry (MB)</v>
          </cell>
        </row>
        <row r="288">
          <cell r="B288" t="str">
            <v>Monthly: Vacancies (181-183)</v>
          </cell>
        </row>
        <row r="289">
          <cell r="B289" t="str">
            <v>MOT garages survey (run by DVSA)</v>
          </cell>
        </row>
        <row r="290">
          <cell r="B290" t="str">
            <v>Motivators and drivers of antimicrobial prescribing practices in farmed animals</v>
          </cell>
        </row>
        <row r="291">
          <cell r="B291" t="str">
            <v>National Child Measurement Programme</v>
          </cell>
        </row>
        <row r="292">
          <cell r="B292" t="str">
            <v>National Curriculum Teacher Assessments at Key Stages 1-3</v>
          </cell>
        </row>
        <row r="293">
          <cell r="B293" t="str">
            <v>National Forest Inventory (woodland owners)</v>
          </cell>
        </row>
        <row r="294">
          <cell r="B294" t="str">
            <v>National House Building Council Return  - NHBC P2</v>
          </cell>
        </row>
        <row r="295">
          <cell r="B295" t="str">
            <v>National Minimum Data Set Social Care</v>
          </cell>
        </row>
        <row r="296">
          <cell r="B296" t="str">
            <v>National Reading &amp; Numeracy Tests, Years 2 to 9</v>
          </cell>
        </row>
        <row r="297">
          <cell r="B297" t="str">
            <v>National Road Condition and Carriageway Work Done survey</v>
          </cell>
        </row>
        <row r="298">
          <cell r="B298" t="str">
            <v>National Road Skidding resistance survey</v>
          </cell>
        </row>
        <row r="299">
          <cell r="B299" t="str">
            <v>National Strategic Indicators</v>
          </cell>
        </row>
        <row r="300">
          <cell r="B300" t="str">
            <v>National Travel Survey</v>
          </cell>
        </row>
        <row r="301">
          <cell r="B301" t="str">
            <v>Natural England Land Use and Wildlife Licensing Online Survey 17900836 and 17900847</v>
          </cell>
        </row>
        <row r="302">
          <cell r="B302" t="str">
            <v xml:space="preserve">Natural England Reputation Tracker Customer Survey </v>
          </cell>
        </row>
        <row r="303">
          <cell r="B303" t="str">
            <v>NEET 16-18 Year Olds</v>
          </cell>
        </row>
        <row r="304">
          <cell r="B304" t="str">
            <v>New build Physical Progress</v>
          </cell>
        </row>
        <row r="305">
          <cell r="B305" t="str">
            <v>New Price Transparency Survey: Domestic</v>
          </cell>
        </row>
        <row r="306">
          <cell r="B306" t="str">
            <v>New Price Transparency Survey: Non-domestic (electricity &amp; gas)</v>
          </cell>
        </row>
        <row r="307">
          <cell r="B307" t="str">
            <v>Newly Qualified Teachers - Induction Returns (General Teaching Council)</v>
          </cell>
        </row>
        <row r="308">
          <cell r="B308" t="str">
            <v xml:space="preserve">NHS Health Check </v>
          </cell>
        </row>
        <row r="309">
          <cell r="B309" t="str">
            <v>NHS waiting times for elective care in England</v>
          </cell>
        </row>
        <row r="310">
          <cell r="B310" t="str">
            <v>NHS Wales Cancer waiting times</v>
          </cell>
        </row>
        <row r="311">
          <cell r="B311" t="str">
            <v>Non-domestic Rates Estimate</v>
          </cell>
        </row>
        <row r="312">
          <cell r="B312" t="str">
            <v>Non-domestic Rates Outturn</v>
          </cell>
        </row>
        <row r="313">
          <cell r="B313" t="str">
            <v>Nuisance calls panel(1 wave per year)</v>
          </cell>
        </row>
        <row r="314">
          <cell r="B314" t="str">
            <v>Oatmeal Millers 17900125</v>
          </cell>
        </row>
        <row r="315">
          <cell r="B315" t="str">
            <v>Occupational health</v>
          </cell>
        </row>
        <row r="316">
          <cell r="B316" t="str">
            <v>Occupational Pension Schemes (218)</v>
          </cell>
        </row>
        <row r="317">
          <cell r="B317" t="str">
            <v>Oil Stocking</v>
          </cell>
        </row>
        <row r="318">
          <cell r="B318" t="str">
            <v>Operational statistics (Fire) - OPSW</v>
          </cell>
        </row>
        <row r="319">
          <cell r="B319" t="str">
            <v>Operators Survey (run by DVSA)</v>
          </cell>
        </row>
        <row r="320">
          <cell r="B320" t="str">
            <v>Oral health surveys, part of the Dental Public Health Intelligence Programme</v>
          </cell>
        </row>
        <row r="321">
          <cell r="B321" t="str">
            <v>Orchard Fruit</v>
          </cell>
        </row>
        <row r="322">
          <cell r="B322" t="str">
            <v>Outward Foreign Affiliates Trade Statistics (225)</v>
          </cell>
        </row>
        <row r="323">
          <cell r="B323" t="str">
            <v xml:space="preserve">Parental Preferences Met for Secondary School Applications </v>
          </cell>
        </row>
        <row r="324">
          <cell r="B324" t="str">
            <v xml:space="preserve">Parental Responsibility Measures - Attendance  </v>
          </cell>
        </row>
        <row r="325">
          <cell r="B325" t="str">
            <v xml:space="preserve">Partner Survey  - Natural England 17900845 </v>
          </cell>
        </row>
        <row r="326">
          <cell r="B326" t="str">
            <v>Pellet Survey</v>
          </cell>
        </row>
        <row r="327">
          <cell r="B327" t="str">
            <v>Pension Funds Balance Sheet (113)</v>
          </cell>
        </row>
        <row r="328">
          <cell r="B328" t="str">
            <v>Pension Funds Income &amp; Expenditure (112)</v>
          </cell>
        </row>
        <row r="329">
          <cell r="B329" t="str">
            <v>Pension Funds Transactions in Financial Assets (111)</v>
          </cell>
        </row>
        <row r="330">
          <cell r="B330" t="str">
            <v>Performance and Impact Monitoring Survey (PIMS) Inward Investment</v>
          </cell>
        </row>
        <row r="331">
          <cell r="B331" t="str">
            <v>Personal Insolvent survey</v>
          </cell>
        </row>
        <row r="332">
          <cell r="B332" t="str">
            <v xml:space="preserve">Personal Social Services Expenditure - PSSEX1 </v>
          </cell>
        </row>
        <row r="333">
          <cell r="B333" t="str">
            <v>Pesticide Usage Survey</v>
          </cell>
        </row>
        <row r="334">
          <cell r="B334" t="str">
            <v xml:space="preserve">PFI: LA Contact and insurance information </v>
          </cell>
        </row>
        <row r="335">
          <cell r="B335" t="str">
            <v>Phonics</v>
          </cell>
        </row>
        <row r="336">
          <cell r="B336" t="str">
            <v>Plant Health &amp; Seeds Inspectorate Customer Satisfaction Survey (PHSI)</v>
          </cell>
        </row>
        <row r="337">
          <cell r="B337" t="str">
            <v>PM1 Performance Management Return - Children's Services</v>
          </cell>
        </row>
        <row r="338">
          <cell r="B338" t="str">
            <v>PM2 Performance Management Return - Adults' Services</v>
          </cell>
        </row>
        <row r="339">
          <cell r="B339" t="str">
            <v>Ports, Co-operatives &amp; Merchants - Cereals &amp; Feedingstuffs Stocks Survey17900702</v>
          </cell>
        </row>
        <row r="340">
          <cell r="B340" t="str">
            <v>Post business tracker (monthly)</v>
          </cell>
        </row>
        <row r="341">
          <cell r="B341" t="str">
            <v xml:space="preserve">Post call survey </v>
          </cell>
        </row>
        <row r="342">
          <cell r="B342" t="str">
            <v>Post residential tracker (Monthly)</v>
          </cell>
        </row>
        <row r="343">
          <cell r="B343" t="str">
            <v>Post-16 Pupil Level School Census</v>
          </cell>
        </row>
        <row r="344">
          <cell r="B344" t="str">
            <v xml:space="preserve">Potential risk of small farm woodlands to impact on wider tree health </v>
          </cell>
        </row>
        <row r="345">
          <cell r="B345" t="str">
            <v>Poultry Slaughterhouse</v>
          </cell>
        </row>
        <row r="346">
          <cell r="B346" t="str">
            <v>Prices paid by final consumers petroleum products</v>
          </cell>
        </row>
        <row r="347">
          <cell r="B347" t="str">
            <v>Prisoner Survey (HM Inspectorate of Prisons)</v>
          </cell>
        </row>
        <row r="348">
          <cell r="B348" t="str">
            <v>Private Fostering (PF1)</v>
          </cell>
        </row>
        <row r="349">
          <cell r="B349" t="str">
            <v xml:space="preserve">Private investment survey </v>
          </cell>
        </row>
        <row r="350">
          <cell r="B350" t="str">
            <v>Private Non-Profit Research &amp; Development (210)</v>
          </cell>
        </row>
        <row r="351">
          <cell r="B351" t="str">
            <v>Private Sector Renewal Activity</v>
          </cell>
        </row>
        <row r="352">
          <cell r="B352" t="str">
            <v>Private Sector Softwood Removals</v>
          </cell>
        </row>
        <row r="353">
          <cell r="B353" t="str">
            <v>Privately funded providers of Higher Education</v>
          </cell>
        </row>
        <row r="354">
          <cell r="B354" t="str">
            <v>PRODCOM (Products of the European Community) (014)</v>
          </cell>
        </row>
        <row r="355">
          <cell r="B355" t="str">
            <v>Producer Price Index</v>
          </cell>
        </row>
        <row r="356">
          <cell r="B356" t="str">
            <v>Producer Price Index (132)</v>
          </cell>
        </row>
        <row r="357">
          <cell r="B357" t="str">
            <v>Producer Price Index Rotation (161)</v>
          </cell>
        </row>
        <row r="358">
          <cell r="B358" t="str">
            <v>Product purchaser surveys</v>
          </cell>
        </row>
        <row r="359">
          <cell r="B359" t="str">
            <v>Product renewer surveys</v>
          </cell>
        </row>
        <row r="360">
          <cell r="B360" t="str">
            <v>Product repayer surveys</v>
          </cell>
        </row>
        <row r="361">
          <cell r="B361" t="str">
            <v>Production and Marketing of Hatching Chicks &amp; Eggs 17900112</v>
          </cell>
        </row>
        <row r="362">
          <cell r="B362" t="str">
            <v>Production of Poultry Feed by Units with Large Flocks 17900616</v>
          </cell>
        </row>
        <row r="363">
          <cell r="B363" t="str">
            <v>Profits (022)</v>
          </cell>
        </row>
        <row r="364">
          <cell r="B364" t="str">
            <v>Property Services Customer Satisfaction</v>
          </cell>
        </row>
        <row r="365">
          <cell r="B365" t="str">
            <v>Property Unit Trusts Assets &amp; Liabilities (122)</v>
          </cell>
        </row>
        <row r="366">
          <cell r="B366" t="str">
            <v>Property Unit Trusts Transactions (123)</v>
          </cell>
        </row>
        <row r="367">
          <cell r="B367" t="str">
            <v>PSB tracker (monthly)</v>
          </cell>
        </row>
        <row r="368">
          <cell r="B368" t="str">
            <v>Psychiatric Census</v>
          </cell>
        </row>
        <row r="369">
          <cell r="B369" t="str">
            <v>Public Attitudes to Science 2014</v>
          </cell>
        </row>
        <row r="370">
          <cell r="B370" t="str">
            <v>Public Bodies (165)</v>
          </cell>
        </row>
        <row r="371">
          <cell r="B371" t="str">
            <v>Public Corporations (542)</v>
          </cell>
        </row>
        <row r="372">
          <cell r="B372" t="str">
            <v>Public Opinion of Forestry Survey: Northern Ireland</v>
          </cell>
        </row>
        <row r="373">
          <cell r="B373" t="str">
            <v>Public Sector Mapping Agreement Member survey</v>
          </cell>
        </row>
        <row r="374">
          <cell r="B374" t="str">
            <v>Pupil Attendance - Primary and Secondary</v>
          </cell>
        </row>
        <row r="375">
          <cell r="B375" t="str">
            <v>Pupil Level Annual Schools Census  - Nursery</v>
          </cell>
        </row>
        <row r="376">
          <cell r="B376" t="str">
            <v>Pupil Level Annual Schools Census  - Primary</v>
          </cell>
        </row>
        <row r="377">
          <cell r="B377" t="str">
            <v>Pupil Level Annual Schools Census  - Secondary</v>
          </cell>
        </row>
        <row r="378">
          <cell r="B378" t="str">
            <v>Pupil Level Annual Schools Census  - Special</v>
          </cell>
        </row>
        <row r="379">
          <cell r="B379" t="str">
            <v>Pupils Aged 16 With No Recognised Qualification</v>
          </cell>
        </row>
        <row r="380">
          <cell r="B380" t="str">
            <v>Pupils educated other than at School</v>
          </cell>
        </row>
        <row r="381">
          <cell r="B381" t="str">
            <v>PVA Protection of vulnerable adults</v>
          </cell>
        </row>
        <row r="382">
          <cell r="B382" t="str">
            <v>Qualitative research into drivers of diversion from landfill and innovation in the waste management industry.</v>
          </cell>
        </row>
        <row r="383">
          <cell r="B383" t="str">
            <v>Quality of Customer Service (1 wave a year)</v>
          </cell>
        </row>
        <row r="384">
          <cell r="B384" t="str">
            <v xml:space="preserve">Quarterly Borrowing and Lending Inquiry (QB) </v>
          </cell>
        </row>
        <row r="385">
          <cell r="B385" t="str">
            <v>Quarterly bus panel survey</v>
          </cell>
        </row>
        <row r="386">
          <cell r="B386" t="str">
            <v>Quarterly Fuels Inquiry</v>
          </cell>
        </row>
        <row r="387">
          <cell r="B387" t="str">
            <v>Quarterly Revenue Outturn (QRO)</v>
          </cell>
        </row>
        <row r="388">
          <cell r="B388" t="str">
            <v>Quarterly Survey of Egg Processors 17900618</v>
          </cell>
        </row>
        <row r="389">
          <cell r="B389" t="str">
            <v>R199b road lengths consultation</v>
          </cell>
        </row>
        <row r="390">
          <cell r="B390" t="str">
            <v>Redundant Employee survey</v>
          </cell>
        </row>
        <row r="391">
          <cell r="B391" t="str">
            <v xml:space="preserve">Referrals, assessment and packages of care - RAP </v>
          </cell>
        </row>
        <row r="392">
          <cell r="B392" t="str">
            <v xml:space="preserve">Registered Blind and Partially Sighted People - SSDA902 </v>
          </cell>
        </row>
        <row r="393">
          <cell r="B393" t="str">
            <v xml:space="preserve">Renewable Energy statistics </v>
          </cell>
        </row>
        <row r="394">
          <cell r="B394" t="str">
            <v>Renewal Areas Activity</v>
          </cell>
        </row>
        <row r="395">
          <cell r="B395" t="str">
            <v>Rent arrears owed to social landlords at 31 March (ARREARS)</v>
          </cell>
        </row>
        <row r="396">
          <cell r="B396" t="str">
            <v>Reported personal injury road accidents</v>
          </cell>
        </row>
        <row r="397">
          <cell r="B397" t="str">
            <v>Represented CT Customer Tracking Survey - Individual</v>
          </cell>
        </row>
        <row r="398">
          <cell r="B398" t="str">
            <v>Represented NDR Customer Tracking Survey - business</v>
          </cell>
        </row>
        <row r="399">
          <cell r="B399" t="str">
            <v>Research &amp; Development (002)</v>
          </cell>
        </row>
        <row r="400">
          <cell r="B400" t="str">
            <v xml:space="preserve">Research on Understanding Localised Policy Interventions in Business Support and Skills </v>
          </cell>
        </row>
        <row r="401">
          <cell r="B401" t="str">
            <v>Responsible use of all veterinary medicines</v>
          </cell>
        </row>
        <row r="402">
          <cell r="B402" t="str">
            <v>Return of Port Traffic/ Maritime statistics Directive from 2000</v>
          </cell>
        </row>
        <row r="403">
          <cell r="B403" t="str">
            <v>Return of Stock Slaughtered by Type of Animal 17900117</v>
          </cell>
        </row>
        <row r="404">
          <cell r="B404" t="str">
            <v>Revenue Account</v>
          </cell>
        </row>
        <row r="405">
          <cell r="B405" t="str">
            <v>Revenue Outturn</v>
          </cell>
        </row>
        <row r="406">
          <cell r="B406" t="str">
            <v>Road Lengths data (TP1)</v>
          </cell>
        </row>
        <row r="407">
          <cell r="B407" t="str">
            <v>Road maintenance survey</v>
          </cell>
        </row>
        <row r="408">
          <cell r="B408" t="str">
            <v>Roll-On / Roll-Off Goods Vehicles</v>
          </cell>
        </row>
        <row r="409">
          <cell r="B409" t="str">
            <v>Rough Sleepers Return (RS1)</v>
          </cell>
        </row>
        <row r="410">
          <cell r="B410" t="str">
            <v>Round Fencing</v>
          </cell>
        </row>
        <row r="411">
          <cell r="B411" t="str">
            <v>Safeguarding &amp; Looked After Children data (Ofsted)</v>
          </cell>
        </row>
        <row r="412">
          <cell r="B412" t="str">
            <v>Sawmill</v>
          </cell>
        </row>
        <row r="413">
          <cell r="B413" t="str">
            <v>School Adjudicator (Admissions)</v>
          </cell>
        </row>
        <row r="414">
          <cell r="B414" t="str">
            <v xml:space="preserve">School Census </v>
          </cell>
        </row>
        <row r="415">
          <cell r="B415" t="str">
            <v>School Closures due to Industrial Strike Action</v>
          </cell>
        </row>
        <row r="416">
          <cell r="B416" t="str">
            <v>School Level Annual School Census - Registered Independent Schools &amp; General Hospital Schools</v>
          </cell>
        </row>
        <row r="417">
          <cell r="B417" t="str">
            <v xml:space="preserve">School Workforce Census  </v>
          </cell>
        </row>
        <row r="418">
          <cell r="B418" t="str">
            <v>Schools Admissions Appeals Survey</v>
          </cell>
        </row>
        <row r="419">
          <cell r="B419" t="str">
            <v>Schools capital outturn (Partnerships for Schools)</v>
          </cell>
        </row>
        <row r="420">
          <cell r="B420" t="str">
            <v xml:space="preserve">Schools Exclusion Appeals Survey </v>
          </cell>
        </row>
        <row r="421">
          <cell r="B421" t="str">
            <v>Section 251 Budgetary Statements</v>
          </cell>
        </row>
        <row r="422">
          <cell r="B422" t="str">
            <v>Section 52 Education: Budget</v>
          </cell>
        </row>
        <row r="423">
          <cell r="B423" t="str">
            <v>Section 52 Education: Outturn</v>
          </cell>
        </row>
        <row r="424">
          <cell r="B424" t="str">
            <v>Section 70 returns (National Measurement Office)</v>
          </cell>
        </row>
        <row r="425">
          <cell r="B425" t="str">
            <v xml:space="preserve">Secure Children's Homes (SA1) </v>
          </cell>
        </row>
        <row r="426">
          <cell r="B426" t="str">
            <v>Secure Training Centre Survey (HM Inspectorate of Prisons)</v>
          </cell>
        </row>
        <row r="427">
          <cell r="B427" t="str">
            <v>Securing and maximising the Environmental Gain  from arable reversion through agri-environment shemes</v>
          </cell>
        </row>
        <row r="428">
          <cell r="B428" t="str">
            <v>Security Dealers Income &amp; Expenditure (125)</v>
          </cell>
        </row>
        <row r="429">
          <cell r="B429" t="str">
            <v>Security Dealers Transactions Assets &amp; Liabilities (124)</v>
          </cell>
        </row>
        <row r="430">
          <cell r="B430" t="str">
            <v>Service agents and ATF survey (run by DVSA)</v>
          </cell>
        </row>
        <row r="431">
          <cell r="B431" t="str">
            <v>Services Producer Price Indices (061)</v>
          </cell>
        </row>
        <row r="432">
          <cell r="B432" t="str">
            <v>Services Producer Price Indices (Turnover) (195)</v>
          </cell>
        </row>
        <row r="433">
          <cell r="B433" t="str">
            <v>Services Producer Price Indices Recruitment (116)</v>
          </cell>
        </row>
        <row r="434">
          <cell r="B434" t="str">
            <v>Size and health of the UK space industry (UK Space Agency)</v>
          </cell>
        </row>
        <row r="435">
          <cell r="B435" t="str">
            <v>Small and Medium Enterprises Business Barometer</v>
          </cell>
        </row>
        <row r="436">
          <cell r="B436" t="str">
            <v>Small Business Survey</v>
          </cell>
        </row>
        <row r="437">
          <cell r="B437" t="str">
            <v>SME Education - Maximising Digital Take Up</v>
          </cell>
        </row>
        <row r="438">
          <cell r="B438" t="str">
            <v>SME Education Tracking survey - 2013/14</v>
          </cell>
        </row>
        <row r="439">
          <cell r="B439" t="str">
            <v>SME Journey towards raising external finance</v>
          </cell>
        </row>
        <row r="440">
          <cell r="B440" t="str">
            <v xml:space="preserve">Smoking, Drinking and Drug Use </v>
          </cell>
        </row>
        <row r="441">
          <cell r="B441" t="str">
            <v>Social Housing Sales</v>
          </cell>
        </row>
        <row r="442">
          <cell r="B442" t="str">
            <v>Social programme reporting (Company Fuel Poverty Initiatives)</v>
          </cell>
        </row>
        <row r="443">
          <cell r="B443" t="str">
            <v xml:space="preserve">Social Services Finance Survey </v>
          </cell>
        </row>
        <row r="444">
          <cell r="B444" t="str">
            <v>Special Educational Needs (Stats 2)</v>
          </cell>
        </row>
        <row r="445">
          <cell r="B445" t="str">
            <v>Special Educational Needs Statement completion</v>
          </cell>
        </row>
        <row r="446">
          <cell r="B446" t="str">
            <v>Sport England Stakeholder Survey</v>
          </cell>
        </row>
        <row r="447">
          <cell r="B447" t="str">
            <v>SSDA 900 Register of physically/sensorily disabled persons</v>
          </cell>
        </row>
        <row r="448">
          <cell r="B448" t="str">
            <v>SSDA 901 Persons on learning disability register</v>
          </cell>
        </row>
        <row r="449">
          <cell r="B449" t="str">
            <v xml:space="preserve">SSDA 903 Children looked after </v>
          </cell>
        </row>
        <row r="450">
          <cell r="B450" t="str">
            <v>SSDA 904 Fostering services</v>
          </cell>
        </row>
        <row r="451">
          <cell r="B451" t="str">
            <v>Stakeholder Focus Survey</v>
          </cell>
        </row>
        <row r="452">
          <cell r="B452" t="str">
            <v>Stakeholders' Research Study</v>
          </cell>
        </row>
        <row r="453">
          <cell r="B453" t="str">
            <v>Standard Assessment Procedure Ratings for Social House Lettings (SAP)</v>
          </cell>
        </row>
        <row r="454">
          <cell r="B454" t="str">
            <v xml:space="preserve">Statutory Review Process </v>
          </cell>
        </row>
        <row r="455">
          <cell r="B455" t="str">
            <v>STF Staff of local authority social services departments</v>
          </cell>
        </row>
        <row r="456">
          <cell r="B456" t="str">
            <v>Strategic Supplier - Survey</v>
          </cell>
        </row>
        <row r="457">
          <cell r="B457" t="str">
            <v>Street lighting survey</v>
          </cell>
        </row>
        <row r="458">
          <cell r="B458" t="str">
            <v xml:space="preserve">Subjective Analysis Return (SAR) </v>
          </cell>
        </row>
        <row r="459">
          <cell r="B459" t="str">
            <v>Surplus Places (School Capacity)</v>
          </cell>
        </row>
        <row r="460">
          <cell r="B460" t="str">
            <v>Survey into Hours &amp; Earnings (141)</v>
          </cell>
        </row>
        <row r="461">
          <cell r="B461" t="str">
            <v>Survey of businesses to assess attitudes and behaviours towards health and safety at work post implementation of Fee for Intervention</v>
          </cell>
        </row>
        <row r="462">
          <cell r="B462" t="str">
            <v>Survey of businesses to assess their needs for health and safety information</v>
          </cell>
        </row>
        <row r="463">
          <cell r="B463" t="str">
            <v>Survey of Charter Boats  for Sea Angling in England</v>
          </cell>
        </row>
        <row r="464">
          <cell r="B464" t="str">
            <v>Survey of Civil Compensation in Occupational Mesothelioma Cases</v>
          </cell>
        </row>
        <row r="465">
          <cell r="B465" t="str">
            <v>Survey of Employment Tribunal Applications</v>
          </cell>
        </row>
        <row r="466">
          <cell r="B466" t="str">
            <v>Survey of Employment Tribunal Applications</v>
          </cell>
        </row>
        <row r="467">
          <cell r="B467" t="str">
            <v>Survey of Land Under Environment Management (Campaign for the Farmed Enivornment)</v>
          </cell>
        </row>
        <row r="468">
          <cell r="B468" t="str">
            <v>Survey of Local Authorities</v>
          </cell>
        </row>
        <row r="469">
          <cell r="B469" t="str">
            <v>Survey of Milk and Milk product prices</v>
          </cell>
        </row>
        <row r="470">
          <cell r="B470" t="str">
            <v>Survey of non user exporters</v>
          </cell>
        </row>
        <row r="471">
          <cell r="B471" t="str">
            <v>Survey of Revenue Funded Organisations</v>
          </cell>
        </row>
        <row r="472">
          <cell r="B472" t="str">
            <v>Survey of rope access trade association</v>
          </cell>
        </row>
        <row r="473">
          <cell r="B473" t="str">
            <v>Survey of the investigation powers used by Trading Standards on businesses</v>
          </cell>
        </row>
        <row r="474">
          <cell r="B474" t="str">
            <v>Survey with large businesses about customer experience formerly large business panel survey</v>
          </cell>
        </row>
        <row r="475">
          <cell r="B475" t="str">
            <v>SVT Client Satisfaction</v>
          </cell>
        </row>
        <row r="476">
          <cell r="B476" t="str">
            <v>Switching Tracker (1 wave a year)</v>
          </cell>
        </row>
        <row r="477">
          <cell r="B477" t="str">
            <v>Tax Opinions Panel Survey</v>
          </cell>
        </row>
        <row r="478">
          <cell r="B478" t="str">
            <v>Taxis and Private Hire Vehicle stock, licensed drivers, England &amp; Wales</v>
          </cell>
        </row>
        <row r="479">
          <cell r="B479" t="str">
            <v>Teacher Pension Service</v>
          </cell>
        </row>
        <row r="480">
          <cell r="B480" t="str">
            <v>Teachers in service and teacher vacancies (Stats 3)</v>
          </cell>
        </row>
        <row r="481">
          <cell r="B481" t="str">
            <v xml:space="preserve">Teachers Pensions Contributions </v>
          </cell>
        </row>
        <row r="482">
          <cell r="B482" t="str">
            <v xml:space="preserve">Teachers Workload Diary </v>
          </cell>
        </row>
        <row r="483">
          <cell r="B483" t="str">
            <v>Technology tracker (3 waves a year)</v>
          </cell>
        </row>
        <row r="484">
          <cell r="B484" t="str">
            <v>The demand and use of illicit mobile phones (National Offender Management Service)</v>
          </cell>
        </row>
        <row r="485">
          <cell r="B485" t="str">
            <v>The Value of Milk Purchased in England &amp; Wales 17900013</v>
          </cell>
        </row>
        <row r="486">
          <cell r="B486" t="str">
            <v>Tourism Business Survey</v>
          </cell>
        </row>
        <row r="487">
          <cell r="B487" t="str">
            <v>Transparency &amp; Trust Company Survey</v>
          </cell>
        </row>
        <row r="488">
          <cell r="B488" t="str">
            <v xml:space="preserve">Trends in Primary Education </v>
          </cell>
        </row>
        <row r="489">
          <cell r="B489" t="str">
            <v xml:space="preserve">Trends in Secondary Education </v>
          </cell>
        </row>
        <row r="490">
          <cell r="B490" t="str">
            <v>UK Business Views of the Balance of Competences between the EU and the UK</v>
          </cell>
        </row>
        <row r="491">
          <cell r="B491" t="str">
            <v>UK Innovation Survey (Community Innovation Survey)</v>
          </cell>
        </row>
        <row r="492">
          <cell r="B492" t="str">
            <v>UK Trade &amp; Investment Defence &amp; Security Organisation Survey of Defence Exports</v>
          </cell>
        </row>
        <row r="493">
          <cell r="B493" t="str">
            <v xml:space="preserve">Understanding compliance of registered waste carriers with duty of care obligations  </v>
          </cell>
        </row>
        <row r="494">
          <cell r="B494" t="str">
            <v>Understanding growth in very small businesses</v>
          </cell>
        </row>
        <row r="495">
          <cell r="B495" t="str">
            <v>Understanding Red Tape Irritants</v>
          </cell>
        </row>
        <row r="496">
          <cell r="B496" t="str">
            <v>Unit Trusts Assets &amp; Liabilities (117)</v>
          </cell>
        </row>
        <row r="497">
          <cell r="B497" t="str">
            <v>Unit Trusts Transactions (118)</v>
          </cell>
        </row>
        <row r="498">
          <cell r="B498" t="str">
            <v xml:space="preserve">Unrepresented CT Customer Tracking Survey </v>
          </cell>
        </row>
        <row r="499">
          <cell r="B499" t="str">
            <v>Unrepresented NDR Customer Tracking Survey - Business</v>
          </cell>
        </row>
        <row r="500">
          <cell r="B500" t="str">
            <v>Updates to salt survey</v>
          </cell>
        </row>
        <row r="501">
          <cell r="B501" t="str">
            <v>Utilisation of Milk by Dairies in England and Wales 17900009</v>
          </cell>
        </row>
        <row r="502">
          <cell r="B502" t="str">
            <v>Vacancies of social landlord properties at 31 March (VACANT)</v>
          </cell>
        </row>
        <row r="503">
          <cell r="B503" t="str">
            <v xml:space="preserve">Value and impact of Combined Sewer Overflow warnings to businesses near bathing waters </v>
          </cell>
        </row>
        <row r="504">
          <cell r="B504" t="str">
            <v>Wages &amp; Salaries Survey (134)</v>
          </cell>
        </row>
        <row r="505">
          <cell r="B505" t="str">
            <v xml:space="preserve">Wales Accommodation Occupancy Survey </v>
          </cell>
        </row>
        <row r="506">
          <cell r="B506" t="str">
            <v>Waste Data Flow Survey 17900619</v>
          </cell>
        </row>
        <row r="507">
          <cell r="B507" t="str">
            <v>Web visitors survey</v>
          </cell>
        </row>
        <row r="508">
          <cell r="B508" t="str">
            <v>Weekly oil products prices</v>
          </cell>
        </row>
        <row r="509">
          <cell r="B509" t="str">
            <v>Welsh Index of market services</v>
          </cell>
        </row>
        <row r="510">
          <cell r="B510" t="str">
            <v>Wheat Milled and Flour Production 17900124</v>
          </cell>
        </row>
        <row r="511">
          <cell r="B511" t="str">
            <v xml:space="preserve">Wood packaging study </v>
          </cell>
        </row>
        <row r="512">
          <cell r="B512" t="str">
            <v>Woodfuel industrial users - Scotland</v>
          </cell>
        </row>
        <row r="513">
          <cell r="B513" t="str">
            <v>Woodland Owner Segmentation  woodland creation (farmers) survey 17900913</v>
          </cell>
        </row>
        <row r="514">
          <cell r="B514" t="str">
            <v>Woodland Owner Segmentation  woodland management (private woodland owners)survey 17900914</v>
          </cell>
        </row>
        <row r="515">
          <cell r="B515" t="str">
            <v>Workplace Employment Relations Survey</v>
          </cell>
        </row>
        <row r="516">
          <cell r="B516" t="str">
            <v>Workplace pension reforms: the first 6 months</v>
          </cell>
        </row>
        <row r="517">
          <cell r="B517" t="str">
            <v>Young Apprenticeships (Young People's Learning Agency)</v>
          </cell>
        </row>
        <row r="518">
          <cell r="B518" t="str">
            <v xml:space="preserve">Youth Sector Development Fund Evaluation </v>
          </cell>
        </row>
        <row r="519">
          <cell r="B519" t="str">
            <v>Youth Service audit</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2012-13 return"/>
      <sheetName val="Proposed for 2013-14"/>
      <sheetName val="Discontinued in 2012-13"/>
      <sheetName val="Reducing Costs"/>
      <sheetName val="2012-13_return"/>
      <sheetName val="Proposed_for_2013-14"/>
      <sheetName val="Discontinued_in_2012-13"/>
      <sheetName val="Reducing_Costs"/>
    </sheetNames>
    <sheetDataSet>
      <sheetData sheetId="0" refreshError="1"/>
      <sheetData sheetId="1">
        <row r="4">
          <cell r="BP4" t="str">
            <v>DARD</v>
          </cell>
        </row>
        <row r="5">
          <cell r="BS5" t="str">
            <v>Regular</v>
          </cell>
        </row>
        <row r="6">
          <cell r="BS6" t="str">
            <v>Adhoc</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istoric Updates"/>
      <sheetName val="Latest Update"/>
      <sheetName val="Search"/>
      <sheetName val="ValidationLists"/>
      <sheetName val="Home"/>
      <sheetName val="About the Guide"/>
      <sheetName val="Abbreviations"/>
      <sheetName val="Index"/>
      <sheetName val="Central Government"/>
      <sheetName val="Former Central Government"/>
      <sheetName val="Local Government"/>
      <sheetName val="Former Local Government"/>
      <sheetName val="Non-Financial Corporations"/>
      <sheetName val="Central Bank "/>
      <sheetName val="Monetary Financial Inst. "/>
      <sheetName val="Other Fin. Intermediaries"/>
      <sheetName val="Financial Auxiliaries "/>
      <sheetName val="Other Financial"/>
      <sheetName val="Insurance Corps &amp; Pension Funds"/>
      <sheetName val="Former Public Corporations"/>
    </sheetNames>
    <sheetDataSet>
      <sheetData sheetId="0"/>
      <sheetData sheetId="1"/>
      <sheetData sheetId="2"/>
      <sheetData sheetId="3">
        <row r="1">
          <cell r="C1" t="str">
            <v>124 Facilities Ltd - (s C4)</v>
          </cell>
        </row>
        <row r="2">
          <cell r="C2" t="str">
            <v>2010 Rotherham Ltd</v>
          </cell>
        </row>
        <row r="3">
          <cell r="C3" t="str">
            <v>4 Ventures Ltd</v>
          </cell>
        </row>
        <row r="4">
          <cell r="C4" t="str">
            <v>A1 Housing Bassetlaw Ltd</v>
          </cell>
        </row>
        <row r="5">
          <cell r="C5" t="str">
            <v>Aberdeen Harbour Board</v>
          </cell>
        </row>
        <row r="6">
          <cell r="C6" t="str">
            <v>Aberdeen Western Peripheral Route (AWPR) Special purpose Vehicles (SPVs)</v>
          </cell>
        </row>
        <row r="7">
          <cell r="C7" t="str">
            <v>Abertawe Bro Morgannwg University Local Health Board</v>
          </cell>
        </row>
        <row r="8">
          <cell r="C8" t="str">
            <v>ABF The Soldiers Charity</v>
          </cell>
        </row>
        <row r="9">
          <cell r="C9" t="str">
            <v>ABN Amro Bank NV</v>
          </cell>
        </row>
        <row r="10">
          <cell r="C10" t="str">
            <v>Academies (En Bloc)</v>
          </cell>
        </row>
        <row r="11">
          <cell r="C11" t="str">
            <v>Academy Trusts (En Bloc)</v>
          </cell>
        </row>
        <row r="12">
          <cell r="C12" t="str">
            <v>Accountant General of the Senior Courts</v>
          </cell>
        </row>
        <row r="13">
          <cell r="C13" t="str">
            <v>Accountant General of the Supreme Court</v>
          </cell>
        </row>
        <row r="14">
          <cell r="C14" t="str">
            <v>Accounts Commission for Scotland</v>
          </cell>
        </row>
        <row r="15">
          <cell r="C15" t="str">
            <v>Actis</v>
          </cell>
        </row>
        <row r="16">
          <cell r="C16" t="str">
            <v>Adam and Company plc</v>
          </cell>
        </row>
        <row r="17">
          <cell r="C17" t="str">
            <v>Administration of Radioactive Substances Advisory Committee</v>
          </cell>
        </row>
        <row r="18">
          <cell r="C18" t="str">
            <v>Adult Learning Inspectorate</v>
          </cell>
        </row>
        <row r="19">
          <cell r="C19" t="str">
            <v>Advantage - West Midlands</v>
          </cell>
        </row>
        <row r="20">
          <cell r="C20" t="str">
            <v>Adventure Activities Licensing Authority/TQS Ltd</v>
          </cell>
        </row>
        <row r="21">
          <cell r="C21" t="str">
            <v>Advisory Board on Fair Trading in Telecommunications</v>
          </cell>
        </row>
        <row r="22">
          <cell r="C22" t="str">
            <v>Advisory Board on Family Law</v>
          </cell>
        </row>
        <row r="23">
          <cell r="C23" t="str">
            <v>Advisory Board on Restricted Patients</v>
          </cell>
        </row>
        <row r="24">
          <cell r="C24" t="str">
            <v>Advisory Board on Sustainable Development</v>
          </cell>
        </row>
        <row r="25">
          <cell r="C25" t="str">
            <v>Advisory Board on the Registration of Homeopathic Products</v>
          </cell>
        </row>
        <row r="26">
          <cell r="C26" t="str">
            <v>Advisory Committee for Disabled People in Employment and Training</v>
          </cell>
        </row>
        <row r="27">
          <cell r="C27" t="str">
            <v>Advisory Committee for the Joint Environmental Markets Unit</v>
          </cell>
        </row>
        <row r="28">
          <cell r="C28" t="str">
            <v>Advisory Committee for Wales</v>
          </cell>
        </row>
        <row r="29">
          <cell r="C29" t="str">
            <v>Advisory Committee of the Therapeutic Professions Allied to Medicine</v>
          </cell>
        </row>
        <row r="30">
          <cell r="C30" t="str">
            <v>Advisory Committee on Advertising</v>
          </cell>
        </row>
        <row r="31">
          <cell r="C31" t="str">
            <v>Advisory Committee on Animal Feedingstuffs</v>
          </cell>
        </row>
        <row r="32">
          <cell r="C32" t="str">
            <v xml:space="preserve">Advisory Committee on Arbitration Law </v>
          </cell>
        </row>
        <row r="33">
          <cell r="C33" t="str">
            <v>Advisory Committee on Borderline Substances</v>
          </cell>
        </row>
        <row r="34">
          <cell r="C34" t="str">
            <v>Advisory Committee on Breast Cancer Screening</v>
          </cell>
        </row>
        <row r="35">
          <cell r="C35" t="str">
            <v>Advisory Committee on Business and the Environment</v>
          </cell>
        </row>
        <row r="36">
          <cell r="C36" t="str">
            <v>Advisory Committee on Business Appointments</v>
          </cell>
        </row>
        <row r="37">
          <cell r="C37" t="str">
            <v>Advisory Committee on Cleaner Coal Technology</v>
          </cell>
        </row>
        <row r="38">
          <cell r="C38" t="str">
            <v>Advisory Committee on Conscientious Objectors</v>
          </cell>
        </row>
        <row r="39">
          <cell r="C39" t="str">
            <v>Advisory Committee on Consumer Products and the Environment</v>
          </cell>
        </row>
        <row r="40">
          <cell r="C40" t="str">
            <v xml:space="preserve">Advisory Committee on Dangerous Pathogens (DH) </v>
          </cell>
        </row>
        <row r="41">
          <cell r="C41" t="str">
            <v>Advisory Committee on Dental Establishments</v>
          </cell>
        </row>
        <row r="42">
          <cell r="C42" t="str">
            <v>Advisory Committee on Design Quality in the NHS</v>
          </cell>
        </row>
        <row r="43">
          <cell r="C43" t="str">
            <v>Advisory Committee on Distinction Awards</v>
          </cell>
        </row>
        <row r="44">
          <cell r="C44" t="str">
            <v>Advisory Committee on Genetic Testing</v>
          </cell>
        </row>
        <row r="45">
          <cell r="C45" t="str">
            <v>Advisory Committee on Hazardous Substances</v>
          </cell>
        </row>
        <row r="46">
          <cell r="C46" t="str">
            <v>Advisory Committee on Historic Wreck Sites</v>
          </cell>
        </row>
        <row r="47">
          <cell r="C47" t="str">
            <v>Advisory Committee on Juvenile Court Lay Panel (Northern Ireland)</v>
          </cell>
        </row>
        <row r="48">
          <cell r="C48" t="str">
            <v>Advisory Committee on Legal Education and Conduct</v>
          </cell>
        </row>
        <row r="49">
          <cell r="C49" t="str">
            <v>Advisory Committee on Lifelong Learning Targets</v>
          </cell>
        </row>
        <row r="50">
          <cell r="C50" t="str">
            <v>Advisory Committee on National Health Service Drugs</v>
          </cell>
        </row>
        <row r="51">
          <cell r="C51" t="str">
            <v>Advisory Committee on NHS Drugs</v>
          </cell>
        </row>
        <row r="52">
          <cell r="C52" t="str">
            <v>Advisory Committee on Novel Foods and Processes</v>
          </cell>
        </row>
        <row r="53">
          <cell r="C53" t="str">
            <v>Advisory Committee on Overseas Economic and Social Research</v>
          </cell>
        </row>
        <row r="54">
          <cell r="C54" t="str">
            <v>Advisory Committee on Packaging</v>
          </cell>
        </row>
        <row r="55">
          <cell r="C55" t="str">
            <v>Advisory Committee on Pesticides</v>
          </cell>
        </row>
        <row r="56">
          <cell r="C56" t="str">
            <v>Advisory Committee on Plant and Machinery</v>
          </cell>
        </row>
        <row r="57">
          <cell r="C57" t="str">
            <v>Advisory Committee on Releases to the Environment</v>
          </cell>
        </row>
        <row r="58">
          <cell r="C58" t="str">
            <v>Advisory Committee on Service Candidates</v>
          </cell>
        </row>
        <row r="59">
          <cell r="C59" t="str">
            <v>Advisory Committee on Sites of Special Scientific Interest</v>
          </cell>
        </row>
        <row r="60">
          <cell r="C60" t="str">
            <v>Advisory Committee on Telecommunications for Disabled and Elderly People (DIEL)</v>
          </cell>
        </row>
        <row r="61">
          <cell r="C61" t="str">
            <v>Advisory Committee on the Government Art Collection</v>
          </cell>
        </row>
        <row r="62">
          <cell r="C62" t="str">
            <v>Advisory Committee on the Micro-biological safety of Food</v>
          </cell>
        </row>
        <row r="63">
          <cell r="C63" t="str">
            <v>Advisory Committee on Work-Life Balance</v>
          </cell>
        </row>
        <row r="64">
          <cell r="C64" t="str">
            <v>Advisory Committees on General Commissioners of Income Tax</v>
          </cell>
        </row>
        <row r="65">
          <cell r="C65" t="str">
            <v>Advisory Committees on General Commissioners of Income Tax (Northern Ireland)</v>
          </cell>
        </row>
        <row r="66">
          <cell r="C66" t="str">
            <v>Advisory Committees on Justices of the Peace (Northern Ireland)</v>
          </cell>
        </row>
        <row r="67">
          <cell r="C67" t="str">
            <v>Advisory Committees on Justices of the Peace in England and Wales</v>
          </cell>
        </row>
        <row r="68">
          <cell r="C68" t="str">
            <v>Advisory Committees on Justices of the Peace in Lancashire, Greater Manchester and Merseyside</v>
          </cell>
        </row>
        <row r="69">
          <cell r="C69" t="str">
            <v>Advisory Conciliation and Arbitration Service (ACAS)</v>
          </cell>
        </row>
        <row r="70">
          <cell r="C70" t="str">
            <v>Advisory Council on Libraries</v>
          </cell>
        </row>
        <row r="71">
          <cell r="C71" t="str">
            <v>Advisory Council on National Records and Archives</v>
          </cell>
        </row>
        <row r="72">
          <cell r="C72" t="str">
            <v>Advisory Council on Public Records</v>
          </cell>
        </row>
        <row r="73">
          <cell r="C73" t="str">
            <v>Advisory Council on the Misuse of Drugs</v>
          </cell>
        </row>
        <row r="74">
          <cell r="C74" t="str">
            <v>Advisory Group on Hepatitis</v>
          </cell>
        </row>
        <row r="75">
          <cell r="C75" t="str">
            <v>Advisory Group on Military Medicine</v>
          </cell>
        </row>
        <row r="76">
          <cell r="C76" t="str">
            <v>Advisory Panel on Standards for the Planning Inspectorate</v>
          </cell>
        </row>
        <row r="77">
          <cell r="C77" t="str">
            <v>AEA Technology</v>
          </cell>
        </row>
        <row r="78">
          <cell r="C78" t="str">
            <v xml:space="preserve">Aerospace Committee </v>
          </cell>
        </row>
        <row r="79">
          <cell r="C79" t="str">
            <v>Age Concern Wiltshire</v>
          </cell>
        </row>
        <row r="80">
          <cell r="C80" t="str">
            <v>Aggregator Vehicle PLC</v>
          </cell>
        </row>
        <row r="81">
          <cell r="C81" t="str">
            <v>Agri-Food &amp; Biosciences Institute</v>
          </cell>
        </row>
        <row r="82">
          <cell r="C82" t="str">
            <v>Agricultural Development and Advisory Service</v>
          </cell>
        </row>
        <row r="83">
          <cell r="C83" t="str">
            <v>Agricultural Dwelling House Advisory Committees (England) (ADHAC)</v>
          </cell>
        </row>
        <row r="84">
          <cell r="C84" t="str">
            <v xml:space="preserve">Agricultural Dwelling House Advisory Committees (Wales)  </v>
          </cell>
        </row>
        <row r="85">
          <cell r="C85" t="str">
            <v>Agricultural Land Tribunals (England)</v>
          </cell>
        </row>
        <row r="86">
          <cell r="C86" t="str">
            <v>Agricultural Land Tribunal (Wales)</v>
          </cell>
        </row>
        <row r="87">
          <cell r="C87" t="str">
            <v>Agricultural Research Institute of Northern Ireland</v>
          </cell>
        </row>
        <row r="88">
          <cell r="C88" t="str">
            <v>Agricultural Wages Board for England and Wales</v>
          </cell>
        </row>
        <row r="89">
          <cell r="C89" t="str">
            <v>Agricultural Wages Board for Northern Ireland</v>
          </cell>
        </row>
        <row r="90">
          <cell r="C90" t="str">
            <v>Agricultural Wages Committees for England</v>
          </cell>
        </row>
        <row r="91">
          <cell r="C91" t="str">
            <v>Agricultural Wages Committees for Wales</v>
          </cell>
        </row>
        <row r="92">
          <cell r="C92" t="str">
            <v>Agriculture and Environment Biotechnology Commission</v>
          </cell>
        </row>
        <row r="93">
          <cell r="C93" t="str">
            <v xml:space="preserve">Agriculture and Horticulture Development Board </v>
          </cell>
        </row>
        <row r="94">
          <cell r="C94" t="str">
            <v>Air Travel Trust</v>
          </cell>
        </row>
        <row r="95">
          <cell r="C95" t="str">
            <v>Airborne Particles Expert Group</v>
          </cell>
        </row>
        <row r="96">
          <cell r="C96" t="str">
            <v>Air Safety Support International Ltd (ASSI)</v>
          </cell>
        </row>
        <row r="97">
          <cell r="C97" t="str">
            <v>Aire Valley Finance (No2) plc</v>
          </cell>
        </row>
        <row r="98">
          <cell r="C98" t="str">
            <v>Aire Valley Homes Leeds</v>
          </cell>
        </row>
        <row r="99">
          <cell r="C99" t="str">
            <v>Aire Valley Mortgages 2004-1 plc</v>
          </cell>
        </row>
        <row r="100">
          <cell r="C100" t="str">
            <v>Aire Valley Mortgages 2005-1 plc</v>
          </cell>
        </row>
        <row r="101">
          <cell r="C101" t="str">
            <v>Aire Valley Mortgages 2006-1 plc</v>
          </cell>
        </row>
        <row r="102">
          <cell r="C102" t="str">
            <v>Aire Valley Mortgages 2007-1 plc</v>
          </cell>
        </row>
        <row r="103">
          <cell r="C103" t="str">
            <v>Aire Valley Mortgages 2007-2 plc</v>
          </cell>
        </row>
        <row r="104">
          <cell r="C104" t="str">
            <v>Aire Valley Mortgages 2008-1 plc</v>
          </cell>
        </row>
        <row r="105">
          <cell r="C105" t="str">
            <v>Aire Valley Warehousing 3 Ltd</v>
          </cell>
        </row>
        <row r="106">
          <cell r="C106" t="str">
            <v>Airport Advertising Ltd (s MA)</v>
          </cell>
        </row>
        <row r="107">
          <cell r="C107" t="str">
            <v>Airport Management Consultants Ltd (s MA)</v>
          </cell>
        </row>
        <row r="108">
          <cell r="C108" t="str">
            <v>Airport Management Services Limited (s H&amp;IE)</v>
          </cell>
        </row>
        <row r="109">
          <cell r="C109" t="str">
            <v>Airport Petroleum Ltd (s MA)</v>
          </cell>
        </row>
        <row r="110">
          <cell r="C110" t="str">
            <v>Airport Trading Ltd (s MA)</v>
          </cell>
        </row>
        <row r="111">
          <cell r="C111" t="str">
            <v>Alcohol Education and Research Council</v>
          </cell>
        </row>
        <row r="112">
          <cell r="C112" t="str">
            <v>Amble Development Trust Ltd</v>
          </cell>
        </row>
        <row r="113">
          <cell r="C113" t="str">
            <v>AMC Bank Ltd</v>
          </cell>
        </row>
        <row r="114">
          <cell r="C114" t="str">
            <v>Amlwch Port</v>
          </cell>
        </row>
        <row r="115">
          <cell r="C115" t="str">
            <v>Ancient Monuments Board for Wales</v>
          </cell>
        </row>
        <row r="116">
          <cell r="C116" t="str">
            <v>Ancient Monuments Board for Scotland</v>
          </cell>
        </row>
        <row r="117">
          <cell r="C117" t="str">
            <v>Aneurin Bevan Local Health Board</v>
          </cell>
        </row>
        <row r="118">
          <cell r="C118" t="str">
            <v>AMC Bank Ltd</v>
          </cell>
        </row>
        <row r="119">
          <cell r="C119" t="str">
            <v>Amercare Ltd - (s BNFL)</v>
          </cell>
        </row>
        <row r="120">
          <cell r="C120" t="str">
            <v>Angel Train Contracts</v>
          </cell>
        </row>
        <row r="121">
          <cell r="C121" t="str">
            <v>Anglian Water</v>
          </cell>
        </row>
        <row r="122">
          <cell r="C122" t="str">
            <v>Animal Diseases Research Association</v>
          </cell>
        </row>
        <row r="123">
          <cell r="C123" t="str">
            <v>Animal Health</v>
          </cell>
        </row>
        <row r="124">
          <cell r="C124" t="str">
            <v>Animal Health and Veterinary Laboratories Association</v>
          </cell>
        </row>
        <row r="125">
          <cell r="C125" t="str">
            <v>Animal Planet (Latin Am) (50%) (sBBCW) (Associate)</v>
          </cell>
        </row>
        <row r="126">
          <cell r="C126" t="str">
            <v>Animal Procedures Committee</v>
          </cell>
        </row>
        <row r="127">
          <cell r="C127" t="str">
            <v>Animal Welfare Advisory Committee (MOD)</v>
          </cell>
        </row>
        <row r="128">
          <cell r="C128" t="str">
            <v>Anvil Trust Ltd, The</v>
          </cell>
        </row>
        <row r="129">
          <cell r="C129" t="str">
            <v>Appeal Body (DVTA)</v>
          </cell>
        </row>
        <row r="130">
          <cell r="C130" t="str">
            <v>Appeals Service</v>
          </cell>
        </row>
        <row r="131">
          <cell r="C131" t="str">
            <v>Apple and Pear Research Council (APRC)</v>
          </cell>
        </row>
        <row r="132">
          <cell r="C132" t="str">
            <v>Appointments Commission</v>
          </cell>
        </row>
        <row r="133">
          <cell r="C133" t="str">
            <v>Areas of Outstanding Natural Beauty (AONB) Conservation Boards (En Bloc)</v>
          </cell>
        </row>
        <row r="134">
          <cell r="C134" t="str">
            <v>Arbroath Harbour</v>
          </cell>
        </row>
        <row r="135">
          <cell r="C135" t="str">
            <v xml:space="preserve">Architects Registration Board </v>
          </cell>
        </row>
        <row r="136">
          <cell r="C136" t="str">
            <v>Architectural Heritage Fund</v>
          </cell>
        </row>
        <row r="137">
          <cell r="C137" t="str">
            <v>Architecture and Design Scotland</v>
          </cell>
        </row>
        <row r="138">
          <cell r="C138" t="str">
            <v>Argyll Ferries Ltd</v>
          </cell>
        </row>
        <row r="139">
          <cell r="C139" t="str">
            <v>Armagh Observatory and Planetarium</v>
          </cell>
        </row>
        <row r="140">
          <cell r="C140" t="str">
            <v>Armed Forces Pay Review Body</v>
          </cell>
        </row>
        <row r="141">
          <cell r="C141" t="str">
            <v>Armed Forces Personnel Administration Agency</v>
          </cell>
        </row>
        <row r="142">
          <cell r="C142" t="str">
            <v>Arms Length Management Organisations (ALMOs)</v>
          </cell>
        </row>
        <row r="143">
          <cell r="C143" t="str">
            <v>Army Base Repair Organisation (ABRO)</v>
          </cell>
        </row>
        <row r="144">
          <cell r="C144" t="str">
            <v>Army Base Repair Organisation (ABRO)</v>
          </cell>
        </row>
        <row r="145">
          <cell r="C145" t="str">
            <v>Army Base Storage and Distribution Agency</v>
          </cell>
        </row>
        <row r="146">
          <cell r="C146" t="str">
            <v>Army Personnel Centre</v>
          </cell>
        </row>
        <row r="147">
          <cell r="C147" t="str">
            <v>Army Technical Support Agency</v>
          </cell>
        </row>
        <row r="148">
          <cell r="C148" t="str">
            <v>Army Training and Recruiting Agency</v>
          </cell>
        </row>
        <row r="149">
          <cell r="C149" t="str">
            <v>Arts and Humanities Research Board</v>
          </cell>
        </row>
        <row r="150">
          <cell r="C150" t="str">
            <v>Arts and Humanities Research Council</v>
          </cell>
        </row>
        <row r="151">
          <cell r="C151" t="str">
            <v>Arts Council for Wales National Lottery</v>
          </cell>
        </row>
        <row r="152">
          <cell r="C152" t="str">
            <v>Arts Council of England</v>
          </cell>
        </row>
        <row r="153">
          <cell r="C153" t="str">
            <v>Arts Council of Northern Ireland</v>
          </cell>
        </row>
        <row r="154">
          <cell r="C154" t="str">
            <v>Arts Council of Wales</v>
          </cell>
        </row>
        <row r="155">
          <cell r="C155" t="str">
            <v>Ascension Island Personnel Ltd (50%) (sWS) (Associate)</v>
          </cell>
        </row>
        <row r="156">
          <cell r="C156" t="str">
            <v>Ascham Homes Ltd</v>
          </cell>
        </row>
        <row r="157">
          <cell r="C157" t="str">
            <v>Ashfield Homes Ltd</v>
          </cell>
        </row>
        <row r="158">
          <cell r="C158" t="str">
            <v>Ashworth Hospital Authority</v>
          </cell>
        </row>
        <row r="159">
          <cell r="C159" t="str">
            <v>Asset Protection Agency</v>
          </cell>
        </row>
        <row r="160">
          <cell r="C160" t="str">
            <v>Assets Recovery Agency</v>
          </cell>
        </row>
        <row r="161">
          <cell r="C161" t="str">
            <v>Association of London Government</v>
          </cell>
        </row>
        <row r="162">
          <cell r="C162" t="str">
            <v>Association of Port Health Authorities</v>
          </cell>
        </row>
        <row r="163">
          <cell r="C163" t="str">
            <v>Association of Town Centre Management</v>
          </cell>
        </row>
        <row r="164">
          <cell r="C164" t="str">
            <v xml:space="preserve">Audit Commission </v>
          </cell>
        </row>
        <row r="165">
          <cell r="C165" t="str">
            <v>Audit Scotland</v>
          </cell>
        </row>
        <row r="166">
          <cell r="C166" t="str">
            <v>Averon Leisure Management Limited</v>
          </cell>
        </row>
        <row r="167">
          <cell r="C167" t="str">
            <v>Aviation Committee</v>
          </cell>
        </row>
        <row r="168">
          <cell r="C168" t="str">
            <v>AWE [Atomic Weapons Establishment] Management Ltd</v>
          </cell>
        </row>
        <row r="169">
          <cell r="C169" t="str">
            <v>AWE [Atomic Weapons Establishment] Plc</v>
          </cell>
        </row>
        <row r="170">
          <cell r="C170" t="str">
            <v>Aycliffe - (s NTC)</v>
          </cell>
        </row>
        <row r="171">
          <cell r="C171" t="str">
            <v>Aylesham and District Community Workshop Trust</v>
          </cell>
        </row>
        <row r="172">
          <cell r="C172" t="str">
            <v>Baileyfield Switch and Crossing Works</v>
          </cell>
        </row>
        <row r="173">
          <cell r="C173" t="str">
            <v>Bainsdown Ltd (s MA)</v>
          </cell>
        </row>
        <row r="174">
          <cell r="C174" t="str">
            <v>Bank of England</v>
          </cell>
        </row>
        <row r="175">
          <cell r="C175" t="str">
            <v>Bank of Scotland plc</v>
          </cell>
        </row>
        <row r="176">
          <cell r="C176" t="str">
            <v xml:space="preserve">Banking Department </v>
          </cell>
        </row>
        <row r="177">
          <cell r="C177" t="str">
            <v xml:space="preserve">Barbican Centre </v>
          </cell>
        </row>
        <row r="178">
          <cell r="C178" t="str">
            <v>Barnet Homes Ltd</v>
          </cell>
        </row>
        <row r="179">
          <cell r="C179" t="str">
            <v>Barnstaple Port</v>
          </cell>
        </row>
        <row r="180">
          <cell r="C180" t="str">
            <v>Basic Skills Agency</v>
          </cell>
        </row>
        <row r="181">
          <cell r="C181" t="str">
            <v>Basildon - (s NTC)</v>
          </cell>
        </row>
        <row r="182">
          <cell r="C182" t="str">
            <v>Basingstoke Dial-a-Ride</v>
          </cell>
        </row>
        <row r="183">
          <cell r="C183" t="str">
            <v>BBC do Brazil Limitada (Brazil) (sWS)</v>
          </cell>
        </row>
        <row r="184">
          <cell r="C184" t="str">
            <v>BBC East Asia Relay Company Ltd [Hong Kong] (s WS)</v>
          </cell>
        </row>
        <row r="185">
          <cell r="C185" t="str">
            <v>BBC Haymarket Exhibitions Ltd (50%) (sBBCW) (Associate)</v>
          </cell>
        </row>
        <row r="186">
          <cell r="C186" t="str">
            <v xml:space="preserve">BBC Magazines Inc. [USA] (s BBCW) </v>
          </cell>
        </row>
        <row r="187">
          <cell r="C187" t="str">
            <v>BBC Polska SP Zoo [Poland] (s WS)</v>
          </cell>
        </row>
        <row r="188">
          <cell r="C188" t="str">
            <v>BBC Radiocom (Bulgaria) OLLC [Bulgaria] (s WS)</v>
          </cell>
        </row>
        <row r="189">
          <cell r="C189" t="str">
            <v>BBC Radiocom (Hungary) Ltd [Hungary] (s WS)</v>
          </cell>
        </row>
        <row r="190">
          <cell r="C190" t="str">
            <v>BBC Radiocom (Praha) Sro [Czech Republic] (s WS)</v>
          </cell>
        </row>
        <row r="191">
          <cell r="C191" t="str">
            <v>BBC Radiocom (Romania) SRL [Romania] (s WS)</v>
          </cell>
        </row>
        <row r="192">
          <cell r="C192" t="str">
            <v>BBC Radiocom (Slovakia) Ltd [Slovakia] (s WS)</v>
          </cell>
        </row>
        <row r="193">
          <cell r="C193" t="str">
            <v>BBC Radiocom Deutschland GmbH (Germany) (sWS)</v>
          </cell>
        </row>
        <row r="194">
          <cell r="C194" t="str">
            <v>BBC World Service (WS)</v>
          </cell>
        </row>
        <row r="195">
          <cell r="C195" t="str">
            <v>BBC World Service Television Ltd (s BBCW)</v>
          </cell>
        </row>
        <row r="196">
          <cell r="C196" t="str">
            <v>BBC World Service Training Trust (s WS)</v>
          </cell>
        </row>
        <row r="197">
          <cell r="C197" t="str">
            <v>BBC Worldwide (France) SARL [France] (s BBCW)</v>
          </cell>
        </row>
        <row r="198">
          <cell r="C198" t="str">
            <v>BBC Worldwide (Germany) GMBH [Germany] (s BBCW)</v>
          </cell>
        </row>
        <row r="199">
          <cell r="C199" t="str">
            <v>BBC Worldwide (Investments) Ltd (s BBCW)</v>
          </cell>
        </row>
        <row r="200">
          <cell r="C200" t="str">
            <v>BBC Worldwide Americas Inc.[USA] (s BBCW)</v>
          </cell>
        </row>
        <row r="201">
          <cell r="C201" t="str">
            <v>BBC Worldwide Channel Investment Ltd (s BBCW)</v>
          </cell>
        </row>
        <row r="202">
          <cell r="C202" t="str">
            <v>BBC Worldwide Ltd (BBCW)- (s HS)</v>
          </cell>
        </row>
        <row r="203">
          <cell r="C203" t="str">
            <v>BBC Worldwide Music Ltd (s BBCW)</v>
          </cell>
        </row>
        <row r="204">
          <cell r="C204" t="str">
            <v>BCE Corporate Functions Ltd</v>
          </cell>
        </row>
        <row r="205">
          <cell r="C205" t="str">
            <v>Beacon Waste Ltd</v>
          </cell>
        </row>
        <row r="206">
          <cell r="C206" t="str">
            <v>Beaumaris Port</v>
          </cell>
        </row>
        <row r="207">
          <cell r="C207" t="str">
            <v>Bedfordshire, Cambridgeshire, Hertfordshire and Northamptonshire Community Rehabilitation Company (CRC)</v>
          </cell>
        </row>
        <row r="208">
          <cell r="C208" t="str">
            <v>Beeches Road Community Enterprise Ltd</v>
          </cell>
        </row>
        <row r="209">
          <cell r="C209" t="str">
            <v>Beef Assurance Scheme Membership Panel</v>
          </cell>
        </row>
        <row r="210">
          <cell r="C210" t="str">
            <v>Belfast Airport</v>
          </cell>
        </row>
        <row r="211">
          <cell r="C211" t="str">
            <v>Belfast Education and Library Board</v>
          </cell>
        </row>
        <row r="212">
          <cell r="C212" t="str">
            <v>Belfast Harbour Commissioners</v>
          </cell>
        </row>
        <row r="213">
          <cell r="C213" t="str">
            <v>Belfast Health and Social Care Trust</v>
          </cell>
        </row>
        <row r="214">
          <cell r="C214" t="str">
            <v>Belgrade Theatre</v>
          </cell>
        </row>
        <row r="215">
          <cell r="C215" t="str">
            <v>Benefits Agency</v>
          </cell>
        </row>
        <row r="216">
          <cell r="C216" t="str">
            <v>Berkshire Young Musicians Trust</v>
          </cell>
        </row>
        <row r="217">
          <cell r="C217" t="str">
            <v>Berneslai Homes Ltd</v>
          </cell>
        </row>
        <row r="218">
          <cell r="C218" t="str">
            <v>Betsi Cadwaladr University Local Health Board</v>
          </cell>
        </row>
        <row r="219">
          <cell r="C219" t="str">
            <v>Better Regulation Task Force</v>
          </cell>
        </row>
        <row r="220">
          <cell r="C220" t="str">
            <v>Bideford Port</v>
          </cell>
        </row>
        <row r="221">
          <cell r="C221" t="str">
            <v>BIG Lottery Fund</v>
          </cell>
        </row>
        <row r="222">
          <cell r="C222" t="str">
            <v>Big Society Capital</v>
          </cell>
        </row>
        <row r="223">
          <cell r="C223" t="str">
            <v>Big Society Foundation</v>
          </cell>
        </row>
        <row r="224">
          <cell r="C224" t="str">
            <v>Big Society Trust</v>
          </cell>
        </row>
        <row r="225">
          <cell r="C225" t="str">
            <v>Biggin Hill Aerodrome</v>
          </cell>
        </row>
        <row r="226">
          <cell r="C226" t="str">
            <v>BIL Solutions Ltd - (s BNG / BNFL)</v>
          </cell>
        </row>
        <row r="227">
          <cell r="C227" t="str">
            <v>Bio Products Laboratory Ltd</v>
          </cell>
        </row>
        <row r="228">
          <cell r="C228" t="str">
            <v>Biotechnology and Biological Sciences Research Council (BBSRC)</v>
          </cell>
        </row>
        <row r="229">
          <cell r="C229" t="str">
            <v>Birmingham Airport</v>
          </cell>
        </row>
        <row r="230">
          <cell r="C230" t="str">
            <v>Birmingham BRIS</v>
          </cell>
        </row>
        <row r="231">
          <cell r="C231" t="str">
            <v>Birmingham Heartlands UDC</v>
          </cell>
        </row>
        <row r="232">
          <cell r="C232" t="str">
            <v>BIS (Postal Services Act 2011) B Company Ltd</v>
          </cell>
        </row>
        <row r="233">
          <cell r="C233" t="str">
            <v>BIS (Postal Services Act 2011) Company Ltd</v>
          </cell>
        </row>
        <row r="234">
          <cell r="C234" t="str">
            <v xml:space="preserve">Black Country Development Corporation </v>
          </cell>
        </row>
        <row r="235">
          <cell r="C235" t="str">
            <v>Black Horse Ltd</v>
          </cell>
        </row>
        <row r="236">
          <cell r="C236" t="str">
            <v>Blackburn Borough Transport</v>
          </cell>
        </row>
        <row r="237">
          <cell r="C237" t="str">
            <v>Blackpool Airport Ltd</v>
          </cell>
        </row>
        <row r="238">
          <cell r="C238" t="str">
            <v>Blackpool Challenge Partnership Ltd</v>
          </cell>
        </row>
        <row r="239">
          <cell r="C239" t="str">
            <v>Blackpool Coastal Housing Ltd</v>
          </cell>
        </row>
        <row r="240">
          <cell r="C240" t="str">
            <v>Blackpool Fylde and Wyre Society for the Blind, The</v>
          </cell>
        </row>
        <row r="241">
          <cell r="C241" t="str">
            <v>Blackpool Grand Theatre (Arts and Entertainment) Ltd</v>
          </cell>
        </row>
        <row r="242">
          <cell r="C242" t="str">
            <v>Blackpool Grand Theatre Catering Ltd</v>
          </cell>
        </row>
        <row r="243">
          <cell r="C243" t="str">
            <v>Blackpool Grand Theatre Trust Ltd</v>
          </cell>
        </row>
        <row r="244">
          <cell r="C244" t="str">
            <v>Blackpool Operating Company Ltd</v>
          </cell>
        </row>
        <row r="245">
          <cell r="C245" t="str">
            <v>Blackpool Town Centre Forum Ltd</v>
          </cell>
        </row>
        <row r="246">
          <cell r="C246" t="str">
            <v xml:space="preserve">Blackpool Transport Services Ltd </v>
          </cell>
        </row>
        <row r="247">
          <cell r="C247" t="str">
            <v>Blyth Harbour Commissioners</v>
          </cell>
        </row>
        <row r="248">
          <cell r="C248" t="str">
            <v>Blyth Valley Housing Ltd</v>
          </cell>
        </row>
        <row r="249">
          <cell r="C249" t="str">
            <v>BNFL (IP) Ltd (s. BNFL)</v>
          </cell>
        </row>
        <row r="250">
          <cell r="C250" t="str">
            <v>BNFL Engineering Ltd - (s BNFL)</v>
          </cell>
        </row>
        <row r="251">
          <cell r="C251" t="str">
            <v>BNFL Enrichment Ltd - (BNFL)</v>
          </cell>
        </row>
        <row r="252">
          <cell r="C252" t="str">
            <v>BNFL Enterprise - (s BNG / BNFL)</v>
          </cell>
        </row>
        <row r="253">
          <cell r="C253" t="str">
            <v>BNFL Interim Storage Ltd - (s BNFL)</v>
          </cell>
        </row>
        <row r="254">
          <cell r="C254" t="str">
            <v>BNFL Properties Limited - (s BNG / BNFL)</v>
          </cell>
        </row>
        <row r="255">
          <cell r="C255" t="str">
            <v>BPL Holdings Ltd (Formerly Plasma Resources UK Ltd)</v>
          </cell>
        </row>
        <row r="256">
          <cell r="C256" t="str">
            <v>Boards of Visitors and Visiting Committees (Northern Ireland)</v>
          </cell>
        </row>
        <row r="257">
          <cell r="C257" t="str">
            <v>Boards of Visitors to Penal Establishments</v>
          </cell>
        </row>
        <row r="258">
          <cell r="C258" t="str">
            <v xml:space="preserve">Bognor Regis Ltd </v>
          </cell>
        </row>
        <row r="259">
          <cell r="C259" t="str">
            <v>Bolton at Home Ltd</v>
          </cell>
        </row>
        <row r="260">
          <cell r="C260" t="str">
            <v>Booth &amp; Fisher (Motor Services) Ltd - (s SYPTE)</v>
          </cell>
        </row>
        <row r="261">
          <cell r="C261" t="str">
            <v>Boston Port</v>
          </cell>
        </row>
        <row r="262">
          <cell r="C262" t="str">
            <v>Botanics Trading Company Ltd</v>
          </cell>
        </row>
        <row r="263">
          <cell r="C263" t="str">
            <v>Boundary Commission for England</v>
          </cell>
        </row>
        <row r="264">
          <cell r="C264" t="str">
            <v>Boundary Commission for Northern Ireland</v>
          </cell>
        </row>
        <row r="265">
          <cell r="C265" t="str">
            <v>Boundary Commission for Scotland</v>
          </cell>
        </row>
        <row r="266">
          <cell r="C266" t="str">
            <v>Boundary Commission for Wales</v>
          </cell>
        </row>
        <row r="267">
          <cell r="C267" t="str">
            <v>Bournemouth Airport Property Investments (Industrial) Ltd</v>
          </cell>
        </row>
        <row r="268">
          <cell r="C268" t="str">
            <v>Bournemouth Airport Property Investments (Offices) Ltd</v>
          </cell>
        </row>
        <row r="269">
          <cell r="C269" t="str">
            <v>Bournemouth International Airport Ltd (s MA)</v>
          </cell>
        </row>
        <row r="270">
          <cell r="C270" t="str">
            <v>Bournemouth Transport Ltd</v>
          </cell>
        </row>
        <row r="271">
          <cell r="C271" t="str">
            <v>BPE Mechanical and Electrical Engineering Consultancy</v>
          </cell>
        </row>
        <row r="272">
          <cell r="C272" t="str">
            <v>BPEX Ltd</v>
          </cell>
        </row>
        <row r="273">
          <cell r="C273" t="str">
            <v>BPL Holdings Ltd (Formerly Plasma Resources UK Ltd)</v>
          </cell>
        </row>
        <row r="274">
          <cell r="C274" t="str">
            <v>BR Property Board (s BRB)</v>
          </cell>
        </row>
        <row r="275">
          <cell r="C275" t="str">
            <v>Boundary Committee for England</v>
          </cell>
        </row>
        <row r="276">
          <cell r="C276" t="str">
            <v>Bracknell - (s NTC)</v>
          </cell>
        </row>
        <row r="277">
          <cell r="C277" t="str">
            <v>Bradford and Bingley plc</v>
          </cell>
        </row>
        <row r="278">
          <cell r="C278" t="str">
            <v>Bradford Film Limited</v>
          </cell>
        </row>
        <row r="279">
          <cell r="C279" t="str">
            <v>BRB (Residuary) Ltd.</v>
          </cell>
        </row>
        <row r="280">
          <cell r="C280" t="str">
            <v>Bradford and Bingley plc</v>
          </cell>
        </row>
        <row r="281">
          <cell r="C281" t="str">
            <v>BRB (Residuary) Ltd.</v>
          </cell>
        </row>
        <row r="282">
          <cell r="C282" t="str">
            <v>Brecon Beacons National Park Authority</v>
          </cell>
        </row>
        <row r="283">
          <cell r="C283" t="str">
            <v>Brent Housing Partnership Ltd</v>
          </cell>
        </row>
        <row r="284">
          <cell r="C284" t="str">
            <v>Bridlington Pier and Harbour Commissioners</v>
          </cell>
        </row>
        <row r="285">
          <cell r="C285" t="str">
            <v>Bridport Port</v>
          </cell>
        </row>
        <row r="286">
          <cell r="C286" t="str">
            <v>Brighton Buses Ltd</v>
          </cell>
        </row>
        <row r="287">
          <cell r="C287" t="str">
            <v>Bristol Airport</v>
          </cell>
        </row>
        <row r="288">
          <cell r="C288" t="str">
            <v>Bristol Development Corporation</v>
          </cell>
        </row>
        <row r="289">
          <cell r="C289" t="str">
            <v>Bristol, Gloucestershire, Somerset &amp; Wiltshire Community Rehabilitation Company (CRC)</v>
          </cell>
        </row>
        <row r="290">
          <cell r="C290" t="str">
            <v>Bristol Port</v>
          </cell>
        </row>
        <row r="291">
          <cell r="C291" t="str">
            <v>British Airports Authority</v>
          </cell>
        </row>
        <row r="292">
          <cell r="C292" t="str">
            <v>British Airways</v>
          </cell>
        </row>
        <row r="293">
          <cell r="C293" t="str">
            <v>British Antarctic Survey</v>
          </cell>
        </row>
        <row r="294">
          <cell r="C294" t="str">
            <v>British Association for Central &amp; Eastern Europe</v>
          </cell>
        </row>
        <row r="295">
          <cell r="C295" t="str">
            <v>British Board of Agrement</v>
          </cell>
        </row>
        <row r="296">
          <cell r="C296" t="str">
            <v xml:space="preserve">British Broadcasting Corporation - (BBC) </v>
          </cell>
        </row>
        <row r="297">
          <cell r="C297" t="str">
            <v xml:space="preserve">British Broadcasting Corporation - (BBC) </v>
          </cell>
        </row>
        <row r="298">
          <cell r="C298" t="str">
            <v>British Business Bank PLC</v>
          </cell>
        </row>
        <row r="299">
          <cell r="C299" t="str">
            <v>British Coal (Mines)</v>
          </cell>
        </row>
        <row r="300">
          <cell r="C300" t="str">
            <v>British Coal Corporation</v>
          </cell>
        </row>
        <row r="301">
          <cell r="C301" t="str">
            <v>British Council</v>
          </cell>
        </row>
        <row r="302">
          <cell r="C302" t="str">
            <v>British Educational Communications and Technology Agency (BECTA)</v>
          </cell>
        </row>
        <row r="303">
          <cell r="C303" t="str">
            <v>British Electricity Authority</v>
          </cell>
        </row>
        <row r="304">
          <cell r="C304" t="str">
            <v>British Energy</v>
          </cell>
        </row>
        <row r="305">
          <cell r="C305" t="str">
            <v>British European Airways</v>
          </cell>
        </row>
        <row r="306">
          <cell r="C306" t="str">
            <v>British Film Commission</v>
          </cell>
        </row>
        <row r="307">
          <cell r="C307" t="str">
            <v>British Film Institute</v>
          </cell>
        </row>
        <row r="308">
          <cell r="C308" t="str">
            <v>British Forces Post Office</v>
          </cell>
        </row>
        <row r="309">
          <cell r="C309" t="str">
            <v>British Fuels Distributors Ltd</v>
          </cell>
        </row>
        <row r="310">
          <cell r="C310" t="str">
            <v>British Fuels</v>
          </cell>
        </row>
        <row r="311">
          <cell r="C311" t="str">
            <v>British Fuels (Ireland) Ltd</v>
          </cell>
        </row>
        <row r="312">
          <cell r="C312" t="str">
            <v>British Gas</v>
          </cell>
        </row>
        <row r="313">
          <cell r="C313" t="str">
            <v>British Geological Survey</v>
          </cell>
        </row>
        <row r="314">
          <cell r="C314" t="str">
            <v>British Government Panel on Sustainable Development</v>
          </cell>
        </row>
        <row r="315">
          <cell r="C315" t="str">
            <v>British Hallmarking Council</v>
          </cell>
        </row>
        <row r="316">
          <cell r="C316" t="str">
            <v>British Library</v>
          </cell>
        </row>
        <row r="317">
          <cell r="C317" t="str">
            <v>British Museum</v>
          </cell>
        </row>
        <row r="318">
          <cell r="C318" t="str">
            <v>British Museum Company Ltd</v>
          </cell>
        </row>
        <row r="319">
          <cell r="C319" t="str">
            <v>British National Oil Company</v>
          </cell>
        </row>
        <row r="320">
          <cell r="C320" t="str">
            <v xml:space="preserve">British Nuclear Fuels plc (BNFL) </v>
          </cell>
        </row>
        <row r="321">
          <cell r="C321" t="str">
            <v>British Nuclear Group Ltd. (s. BNFL)</v>
          </cell>
        </row>
        <row r="322">
          <cell r="C322" t="str">
            <v>British Nuclear Group Sellafield Ltd. (s. BNG / BNFL)</v>
          </cell>
        </row>
        <row r="323">
          <cell r="C323" t="str">
            <v>British Nuclear Services Ltd. (s. BNG / BNFL)</v>
          </cell>
        </row>
        <row r="324">
          <cell r="C324" t="str">
            <v>British Overseas Trade Board</v>
          </cell>
        </row>
        <row r="325">
          <cell r="C325" t="str">
            <v>British Pharmacopoeia Commission</v>
          </cell>
        </row>
        <row r="326">
          <cell r="C326" t="str">
            <v>British Potato Council</v>
          </cell>
        </row>
        <row r="327">
          <cell r="C327" t="str">
            <v>British Nuclear Group Project Services Ltd. (s. BNG / BNFL)</v>
          </cell>
        </row>
        <row r="328">
          <cell r="C328" t="str">
            <v>British Railways Board - (BRB)</v>
          </cell>
        </row>
        <row r="329">
          <cell r="C329" t="str">
            <v>British Screen Finance Limited</v>
          </cell>
        </row>
        <row r="330">
          <cell r="C330" t="str">
            <v>British Shipbuilders</v>
          </cell>
        </row>
        <row r="331">
          <cell r="C331" t="str">
            <v>British Tourist Authority</v>
          </cell>
        </row>
        <row r="332">
          <cell r="C332" t="str">
            <v>British Transport Police (sSRA)</v>
          </cell>
        </row>
        <row r="333">
          <cell r="C333" t="str">
            <v>British Transport Police Authority</v>
          </cell>
        </row>
        <row r="334">
          <cell r="C334" t="str">
            <v>British Waterways Pension Trustees Ltd - (s BWB)</v>
          </cell>
        </row>
        <row r="335">
          <cell r="C335" t="str">
            <v>British Wool Marketing Board</v>
          </cell>
        </row>
        <row r="336">
          <cell r="C336" t="str">
            <v>Brixham Port</v>
          </cell>
        </row>
        <row r="337">
          <cell r="C337" t="str">
            <v>Broadcasters Audience Research Board Ltd (50%) (sBBCW) (Associate)</v>
          </cell>
        </row>
        <row r="338">
          <cell r="C338" t="str">
            <v>Broadcasting Complaints Commission</v>
          </cell>
        </row>
        <row r="339">
          <cell r="C339" t="str">
            <v>Broadcasting Standards Commission</v>
          </cell>
        </row>
        <row r="340">
          <cell r="C340" t="str">
            <v>Broadmoor Special Hospital Authority</v>
          </cell>
        </row>
        <row r="341">
          <cell r="C341" t="str">
            <v>Broads Authority</v>
          </cell>
        </row>
        <row r="342">
          <cell r="C342" t="str">
            <v>Buckie Port</v>
          </cell>
        </row>
        <row r="343">
          <cell r="C343" t="str">
            <v>Bude Port</v>
          </cell>
        </row>
        <row r="344">
          <cell r="C344" t="str">
            <v>Building Regulations Advisory Committee</v>
          </cell>
        </row>
        <row r="345">
          <cell r="C345" t="str">
            <v>Building Societies Commission</v>
          </cell>
        </row>
        <row r="346">
          <cell r="C346" t="str">
            <v>Building Standards Advisory Committee</v>
          </cell>
        </row>
        <row r="347">
          <cell r="C347" t="str">
            <v>Burghead Port</v>
          </cell>
        </row>
        <row r="348">
          <cell r="C348" t="str">
            <v xml:space="preserve">Burry Port </v>
          </cell>
        </row>
        <row r="349">
          <cell r="C349" t="str">
            <v>Business Advisory Committee on Telecommunications</v>
          </cell>
        </row>
        <row r="350">
          <cell r="C350" t="str">
            <v>Business and Technology Education Council</v>
          </cell>
        </row>
        <row r="351">
          <cell r="C351" t="str">
            <v>British Waterways Board - (BWB)</v>
          </cell>
        </row>
        <row r="352">
          <cell r="C352" t="str">
            <v>Broadcasting Data services Ltd</v>
          </cell>
        </row>
        <row r="353">
          <cell r="C353" t="str">
            <v>Buying Agency, The</v>
          </cell>
        </row>
        <row r="354">
          <cell r="C354" t="str">
            <v>Cadw (Welsh Historic Monuments)</v>
          </cell>
        </row>
        <row r="355">
          <cell r="C355" t="str">
            <v>Buying Solutions</v>
          </cell>
        </row>
        <row r="356">
          <cell r="C356" t="str">
            <v>Cabinet Office</v>
          </cell>
        </row>
        <row r="357">
          <cell r="C357" t="str">
            <v>CADCAM Applications Training and Support Limited</v>
          </cell>
        </row>
        <row r="358">
          <cell r="C358" t="str">
            <v>Cadw (Welsh Historic Monuments)</v>
          </cell>
        </row>
        <row r="359">
          <cell r="C359" t="str">
            <v>Caernarvon Harbour Trustees</v>
          </cell>
        </row>
        <row r="360">
          <cell r="C360" t="str">
            <v>Cairngorms National Park Authority</v>
          </cell>
        </row>
        <row r="361">
          <cell r="C361" t="str">
            <v>Caledonian MacBrayne (HR) UK Ltd</v>
          </cell>
        </row>
        <row r="362">
          <cell r="C362" t="str">
            <v>Caledonian MacBrayne Ltd</v>
          </cell>
        </row>
        <row r="363">
          <cell r="C363" t="str">
            <v>Caledonian Maritime Assets Ltd</v>
          </cell>
        </row>
        <row r="364">
          <cell r="C364" t="str">
            <v>CalMac Ferries Ltd</v>
          </cell>
        </row>
        <row r="365">
          <cell r="C365" t="str">
            <v>Camden ITEC</v>
          </cell>
        </row>
        <row r="366">
          <cell r="C366" t="str">
            <v>Camden Mediation Service</v>
          </cell>
        </row>
        <row r="367">
          <cell r="C367" t="str">
            <v>Campbeltown Port</v>
          </cell>
        </row>
        <row r="368">
          <cell r="C368" t="str">
            <v>Capital for Enterprise Ltd</v>
          </cell>
        </row>
        <row r="369">
          <cell r="C369" t="str">
            <v>Cardiff and Vale University Local Health Board</v>
          </cell>
        </row>
        <row r="370">
          <cell r="C370" t="str">
            <v>Cardiff Bay Development Corporation</v>
          </cell>
        </row>
        <row r="371">
          <cell r="C371" t="str">
            <v>Cardiff City Transport Services Ltd</v>
          </cell>
        </row>
        <row r="372">
          <cell r="C372" t="str">
            <v>Cardiff International Airport Ltd</v>
          </cell>
        </row>
        <row r="373">
          <cell r="C373" t="str">
            <v>Care Council for Wales</v>
          </cell>
        </row>
        <row r="374">
          <cell r="C374" t="str">
            <v>Care Quality Commission</v>
          </cell>
        </row>
        <row r="375">
          <cell r="C375" t="str">
            <v>Careers Scotland</v>
          </cell>
        </row>
        <row r="376">
          <cell r="C376" t="str">
            <v>Careers Wales Association Ltd</v>
          </cell>
        </row>
        <row r="377">
          <cell r="C377" t="str">
            <v>Careers Wales Cardiff and Vale Ltd</v>
          </cell>
        </row>
        <row r="378">
          <cell r="C378" t="str">
            <v>Careers Wales Dewis Gyrfa Ltd</v>
          </cell>
        </row>
        <row r="379">
          <cell r="C379" t="str">
            <v>Careers Wales Mid Glamorgan and Powys Ltd</v>
          </cell>
        </row>
        <row r="380">
          <cell r="C380" t="str">
            <v>Careers Wales West - Gyrda Cymru Gorllewin Ltd</v>
          </cell>
        </row>
        <row r="381">
          <cell r="C381" t="str">
            <v>Carlisle (Crosby) Aerodrome</v>
          </cell>
        </row>
        <row r="382">
          <cell r="C382" t="str">
            <v>Carmarthen Port</v>
          </cell>
        </row>
        <row r="383">
          <cell r="C383" t="str">
            <v>Carrick Housing Ltd</v>
          </cell>
        </row>
        <row r="384">
          <cell r="C384" t="str">
            <v>Cart River Port (Paisley)</v>
          </cell>
        </row>
        <row r="385">
          <cell r="C385" t="str">
            <v>Castle Vale Housing Action Trust</v>
          </cell>
        </row>
        <row r="386">
          <cell r="C386" t="str">
            <v>CCTA- The Government Centre for Information Systems</v>
          </cell>
        </row>
        <row r="387">
          <cell r="C387" t="str">
            <v>CEEP UK</v>
          </cell>
        </row>
        <row r="388">
          <cell r="C388" t="str">
            <v>Cellardyke Port</v>
          </cell>
        </row>
        <row r="389">
          <cell r="C389" t="str">
            <v>Central Adjudication Services</v>
          </cell>
        </row>
        <row r="390">
          <cell r="C390" t="str">
            <v>Central Advisory Committee on Justices of the Peace (Scotland)</v>
          </cell>
        </row>
        <row r="391">
          <cell r="C391" t="str">
            <v>Central Advisory Committee on Pensions and Compensation</v>
          </cell>
        </row>
        <row r="392">
          <cell r="C392" t="str">
            <v>Central Arbitration Committee</v>
          </cell>
        </row>
        <row r="393">
          <cell r="C393" t="str">
            <v>Central Council for Education and Training in Social Work (UK)</v>
          </cell>
        </row>
        <row r="394">
          <cell r="C394" t="str">
            <v>Central Electricity Generating Board</v>
          </cell>
        </row>
        <row r="395">
          <cell r="C395" t="str">
            <v>Central Fire Brigades Advisory Council</v>
          </cell>
        </row>
        <row r="396">
          <cell r="C396" t="str">
            <v>Central Laboratory of the Research Councils</v>
          </cell>
        </row>
        <row r="397">
          <cell r="C397" t="str">
            <v>Central Lancashire - (s NTC)</v>
          </cell>
        </row>
        <row r="398">
          <cell r="C398" t="str">
            <v>Central Manchester Development Corporation</v>
          </cell>
        </row>
        <row r="399">
          <cell r="C399" t="str">
            <v xml:space="preserve">Central Office of Information </v>
          </cell>
        </row>
        <row r="400">
          <cell r="C400" t="str">
            <v>Central Police Training and Development Authority</v>
          </cell>
        </row>
        <row r="401">
          <cell r="C401" t="str">
            <v>Central Rail Users Consultative Committee (CRUCC)</v>
          </cell>
        </row>
        <row r="402">
          <cell r="C402" t="str">
            <v>Central Science Laboratory</v>
          </cell>
        </row>
        <row r="403">
          <cell r="C403" t="str">
            <v>Central Scotland Fire Board</v>
          </cell>
        </row>
        <row r="404">
          <cell r="C404" t="str">
            <v>Centre for Ecology and Hydrology</v>
          </cell>
        </row>
        <row r="405">
          <cell r="C405" t="str">
            <v>Centre for Environment, Fisheries and Aquaculture Science (CEFAS)</v>
          </cell>
        </row>
        <row r="406">
          <cell r="C406" t="str">
            <v>Centre for Environment Fisheries and Aquaculture Science Technology Ltd</v>
          </cell>
        </row>
        <row r="407">
          <cell r="C407" t="str">
            <v>Centre House Productions Ltd (CHP) - (s BBC)</v>
          </cell>
        </row>
        <row r="408">
          <cell r="C408" t="str">
            <v>Chamberlain of London</v>
          </cell>
        </row>
        <row r="409">
          <cell r="C409" t="str">
            <v>Chancellor of the Duchy of Lancaster</v>
          </cell>
        </row>
        <row r="410">
          <cell r="C410" t="str">
            <v>Channel Four International Ltd - (s C4)</v>
          </cell>
        </row>
        <row r="411">
          <cell r="C411" t="str">
            <v>Channel Four Learning Ltd - (s C4)</v>
          </cell>
        </row>
        <row r="412">
          <cell r="C412" t="str">
            <v>Channel Four Television Company Ltd - (s C4)</v>
          </cell>
        </row>
        <row r="413">
          <cell r="C413" t="str">
            <v>Channel Four Television Corporation Ltd (C4)</v>
          </cell>
        </row>
        <row r="414">
          <cell r="C414" t="str">
            <v>Channel Tunnel Rail Link Limited</v>
          </cell>
        </row>
        <row r="415">
          <cell r="C415" t="str">
            <v>Charities Advisory Committee</v>
          </cell>
        </row>
        <row r="416">
          <cell r="C416" t="str">
            <v>Charity Commission for England and Wales</v>
          </cell>
        </row>
        <row r="417">
          <cell r="C417" t="str">
            <v>Charity Commission of Northern Ireland</v>
          </cell>
        </row>
        <row r="418">
          <cell r="C418" t="str">
            <v>Charnwood Neighbourhood Housing Ltd</v>
          </cell>
        </row>
        <row r="419">
          <cell r="C419" t="str">
            <v>Cheltenham Borough Homes Ltd</v>
          </cell>
        </row>
        <row r="420">
          <cell r="C420" t="str">
            <v>Chepstow Port</v>
          </cell>
        </row>
        <row r="421">
          <cell r="C421" t="str">
            <v>Chequers Trust</v>
          </cell>
        </row>
        <row r="422">
          <cell r="C422" t="str">
            <v>Centre for Management and Policy Studies</v>
          </cell>
        </row>
        <row r="423">
          <cell r="C423" t="str">
            <v>Cheshire &amp; Greater Manchester Community Rehabilitation Company (CRC)</v>
          </cell>
        </row>
        <row r="424">
          <cell r="C424" t="str">
            <v>Chevening Estate/Trust</v>
          </cell>
        </row>
        <row r="425">
          <cell r="C425" t="str">
            <v>Chichester Harbour Conservancy Board</v>
          </cell>
        </row>
        <row r="426">
          <cell r="C426" t="str">
            <v>Chief Electoral Officer for Northern Ireland</v>
          </cell>
        </row>
        <row r="427">
          <cell r="C427" t="str">
            <v>Chief Executive of Skills Funding</v>
          </cell>
        </row>
        <row r="428">
          <cell r="C428" t="str">
            <v>Child Care Law Review Body</v>
          </cell>
        </row>
        <row r="429">
          <cell r="C429" t="str">
            <v>Child Maintenance and Enforcement Commission (CMEC)</v>
          </cell>
        </row>
        <row r="430">
          <cell r="C430" t="str">
            <v>Child Support Agency</v>
          </cell>
        </row>
        <row r="431">
          <cell r="C431" t="str">
            <v>Child Support Appeal Tribunals</v>
          </cell>
        </row>
        <row r="432">
          <cell r="C432" t="str">
            <v>Children and Family Court Advisory and Support Service (CAFCASS)</v>
          </cell>
        </row>
        <row r="433">
          <cell r="C433" t="str">
            <v>Children’s Commissioner for Wales</v>
          </cell>
        </row>
        <row r="434">
          <cell r="C434" t="str">
            <v>Children's Panels Advisory Committee (reclassified from CG in 98q3)</v>
          </cell>
        </row>
        <row r="435">
          <cell r="C435" t="str">
            <v>Children's Trust Boards (En Bloc)</v>
          </cell>
        </row>
        <row r="436">
          <cell r="C436" t="str">
            <v>Children's Workforce Development Council</v>
          </cell>
        </row>
        <row r="437">
          <cell r="C437" t="str">
            <v>Churches Conservation Trust</v>
          </cell>
        </row>
        <row r="438">
          <cell r="C438" t="str">
            <v>City Academies (En Bloc)</v>
          </cell>
        </row>
        <row r="439">
          <cell r="C439" t="str">
            <v>City Airport Rail Enterprises (Holdings) Limited</v>
          </cell>
        </row>
        <row r="440">
          <cell r="C440" t="str">
            <v>City Airport Rail Enterprises Plc</v>
          </cell>
        </row>
        <row r="441">
          <cell r="C441" t="str">
            <v>City Colleges for the Technology of the Arts (En Bloc)</v>
          </cell>
        </row>
        <row r="442">
          <cell r="C442" t="str">
            <v>City of Dundee District Council Launderette</v>
          </cell>
        </row>
        <row r="443">
          <cell r="C443" t="str">
            <v>City of Edinburgh District Council Market</v>
          </cell>
        </row>
        <row r="444">
          <cell r="C444" t="str">
            <v>City of Glasgow District Council Market</v>
          </cell>
        </row>
        <row r="445">
          <cell r="C445" t="str">
            <v>City of London Police</v>
          </cell>
        </row>
        <row r="446">
          <cell r="C446" t="str">
            <v>City Technology Colleges (En Bloc)</v>
          </cell>
        </row>
        <row r="447">
          <cell r="C447" t="str">
            <v>Citybus Ltd - (s NITHC)</v>
          </cell>
        </row>
        <row r="448">
          <cell r="C448" t="str">
            <v>CityWest Homes Ltd</v>
          </cell>
        </row>
        <row r="449">
          <cell r="C449" t="str">
            <v>Civil Aviation Authority (CAA)</v>
          </cell>
        </row>
        <row r="450">
          <cell r="C450" t="str">
            <v>Civil Aviation Authority International Ltd (CAA International Ltd)</v>
          </cell>
        </row>
        <row r="451">
          <cell r="C451" t="str">
            <v>Civil Justice Council</v>
          </cell>
        </row>
        <row r="452">
          <cell r="C452" t="str">
            <v>Civil Nuclear Police Authority (including Civil Nuclear Constabulary)</v>
          </cell>
        </row>
        <row r="453">
          <cell r="C453" t="str">
            <v xml:space="preserve">Civil Procedure Rule Committee </v>
          </cell>
        </row>
        <row r="454">
          <cell r="C454" t="str">
            <v>Chester City Transport Ltd</v>
          </cell>
        </row>
        <row r="455">
          <cell r="C455" t="str">
            <v>Civil Service Annuities Assurance Society, The</v>
          </cell>
        </row>
        <row r="456">
          <cell r="C456" t="str">
            <v>Civil Service Appeal Board</v>
          </cell>
        </row>
        <row r="457">
          <cell r="C457" t="str">
            <v>Civil Service Arbitration Tribunal</v>
          </cell>
        </row>
        <row r="458">
          <cell r="C458" t="str">
            <v>Civil Service Commission</v>
          </cell>
        </row>
        <row r="459">
          <cell r="C459" t="str">
            <v>Civil Service Occupational Health and Safety Agency</v>
          </cell>
        </row>
        <row r="460">
          <cell r="C460" t="str">
            <v>CLIK (Central Laboratory Innovation and Knowledge Transfer Co.Ltd)</v>
          </cell>
        </row>
        <row r="461">
          <cell r="C461" t="str">
            <v>Clinical Commissioning Groups (En Bloc)</v>
          </cell>
        </row>
        <row r="462">
          <cell r="C462" t="str">
            <v xml:space="preserve">Clinical Engineering and Medical Physics Services Advisory Committee </v>
          </cell>
        </row>
        <row r="463">
          <cell r="C463" t="str">
            <v>Clinical Imaging Services Advisory Committee</v>
          </cell>
        </row>
        <row r="464">
          <cell r="C464" t="str">
            <v>Clinical Standards Advisory Group</v>
          </cell>
        </row>
        <row r="465">
          <cell r="C465" t="str">
            <v>Clinical Standards Board for Scotland (The)</v>
          </cell>
        </row>
        <row r="466">
          <cell r="C466" t="str">
            <v>Clothing and Allied Products Industry Training Board</v>
          </cell>
        </row>
        <row r="467">
          <cell r="C467" t="str">
            <v>Clothing and Industry Training Boards (NI)</v>
          </cell>
        </row>
        <row r="468">
          <cell r="C468" t="str">
            <v>Clydebank Municipal Bank Ltd</v>
          </cell>
        </row>
        <row r="469">
          <cell r="C469" t="str">
            <v>CNC Building Control Consultancy Joint Committee</v>
          </cell>
        </row>
        <row r="470">
          <cell r="C470" t="str">
            <v>Coal Authority</v>
          </cell>
        </row>
        <row r="471">
          <cell r="C471" t="str">
            <v>Coal Developments (Queensland) Ltd - (s BCC)</v>
          </cell>
        </row>
        <row r="472">
          <cell r="C472" t="str">
            <v>Coal Industry Estates Ltd - (s BCC)</v>
          </cell>
        </row>
        <row r="473">
          <cell r="C473" t="str">
            <v>Coal Industry Patents Ltd - (s BCC)</v>
          </cell>
        </row>
        <row r="474">
          <cell r="C474" t="str">
            <v>Coastguard</v>
          </cell>
        </row>
        <row r="475">
          <cell r="C475" t="str">
            <v>Colchester Borough Homes Ltd</v>
          </cell>
        </row>
        <row r="476">
          <cell r="C476" t="str">
            <v xml:space="preserve">Colchester Port </v>
          </cell>
        </row>
        <row r="477">
          <cell r="C477" t="str">
            <v>Coleraine District Policing Partnership</v>
          </cell>
        </row>
        <row r="478">
          <cell r="C478" t="str">
            <v>Coleraine Harbour Commissioners</v>
          </cell>
        </row>
        <row r="479">
          <cell r="C479" t="str">
            <v>Coll Aerodrome</v>
          </cell>
        </row>
        <row r="480">
          <cell r="C480" t="str">
            <v>College of Arms</v>
          </cell>
        </row>
        <row r="481">
          <cell r="C481" t="str">
            <v>College of Policing</v>
          </cell>
        </row>
        <row r="482">
          <cell r="C482" t="str">
            <v>Colleges of Further Education (Scotland) (En Bloc)</v>
          </cell>
        </row>
        <row r="483">
          <cell r="C483" t="str">
            <v>Combined Courts (En Bloc)</v>
          </cell>
        </row>
        <row r="484">
          <cell r="C484" t="str">
            <v>Commission for Architecture and the Built Environment</v>
          </cell>
        </row>
        <row r="485">
          <cell r="C485" t="str">
            <v>Commissioner for Ethical Standards in Public Life in Scotland</v>
          </cell>
        </row>
        <row r="486">
          <cell r="C486" t="str">
            <v>Commission for Health Improvement</v>
          </cell>
        </row>
        <row r="487">
          <cell r="C487" t="str">
            <v xml:space="preserve">Commission for Integrated Transport </v>
          </cell>
        </row>
        <row r="488">
          <cell r="C488" t="str">
            <v>Commission for Judicial Appointments (Scotland)</v>
          </cell>
        </row>
        <row r="489">
          <cell r="C489" t="str">
            <v>Commission for Local Administration</v>
          </cell>
        </row>
        <row r="490">
          <cell r="C490" t="str">
            <v>Commission for Local Administration in Wales</v>
          </cell>
        </row>
        <row r="491">
          <cell r="C491" t="str">
            <v>Commission for New Towns</v>
          </cell>
        </row>
        <row r="492">
          <cell r="C492" t="str">
            <v>Commission for Patient and Public Involvement in Health</v>
          </cell>
        </row>
        <row r="493">
          <cell r="C493" t="str">
            <v>Commission for Rural Communities</v>
          </cell>
        </row>
        <row r="494">
          <cell r="C494" t="str">
            <v>Commission for Social Care Inspection for England (CSCI)</v>
          </cell>
        </row>
        <row r="495">
          <cell r="C495" t="str">
            <v>Commission for the New Economy Ltd</v>
          </cell>
        </row>
        <row r="496">
          <cell r="C496" t="str">
            <v>Commission for Victims and Survivors</v>
          </cell>
        </row>
        <row r="497">
          <cell r="C497" t="str">
            <v>Commissioner of the Metropolis (Metropolitan Police Force)</v>
          </cell>
        </row>
        <row r="498">
          <cell r="C498" t="str">
            <v>Commissioner for Protection against Unlawful Industrial Action</v>
          </cell>
        </row>
        <row r="499">
          <cell r="C499" t="str">
            <v>Commissioner for the Rights of Trade Union Members</v>
          </cell>
        </row>
        <row r="500">
          <cell r="C500" t="str">
            <v>Commissioners of Irish Lights</v>
          </cell>
        </row>
        <row r="501">
          <cell r="C501" t="str">
            <v>Commissioners of Taxes for the City of London</v>
          </cell>
        </row>
        <row r="502">
          <cell r="C502" t="str">
            <v>Committee for Monitoring Agreements On Tobacco Advertising Sponsorship</v>
          </cell>
        </row>
        <row r="503">
          <cell r="C503" t="str">
            <v>Committee of Investigation for Great Britain</v>
          </cell>
        </row>
        <row r="504">
          <cell r="C504" t="str">
            <v>Committee on Agricultural Valuation</v>
          </cell>
        </row>
        <row r="505">
          <cell r="C505" t="str">
            <v>Committee on Appeals Criteria and Miscarriages of Justice</v>
          </cell>
        </row>
        <row r="506">
          <cell r="C506" t="str">
            <v>Committee on Carcinogenicity of Chemicals in Food, Consumer Products and the Environment</v>
          </cell>
        </row>
        <row r="507">
          <cell r="C507" t="str">
            <v>Committee on Climate Change</v>
          </cell>
        </row>
        <row r="508">
          <cell r="C508" t="str">
            <v>Committee on Medical Aspects of Food and Nutrition Policy</v>
          </cell>
        </row>
        <row r="509">
          <cell r="C509" t="str">
            <v>Committee on Medical Aspects of Radiation in the Environment</v>
          </cell>
        </row>
        <row r="510">
          <cell r="C510" t="str">
            <v>Committee on Mutagenicity of Chemicals in Food, Consumer Products and the Environment</v>
          </cell>
        </row>
        <row r="511">
          <cell r="C511" t="str">
            <v>Committee on Products and Processes for use in Public Water Supply</v>
          </cell>
        </row>
        <row r="512">
          <cell r="C512" t="str">
            <v>Committee on Standards in Public Life</v>
          </cell>
        </row>
        <row r="513">
          <cell r="C513" t="str">
            <v>Committee on the Medical Effects of Air Pollutants (DH)</v>
          </cell>
        </row>
        <row r="514">
          <cell r="C514" t="str">
            <v>Committee on the Safety of Medicines</v>
          </cell>
        </row>
        <row r="515">
          <cell r="C515" t="str">
            <v>Committee on Toxicity of Chemicals in food, Consumer Products and the Environment</v>
          </cell>
        </row>
        <row r="516">
          <cell r="C516" t="str">
            <v>Committees for the Employment of Disabled People</v>
          </cell>
        </row>
        <row r="517">
          <cell r="C517" t="str">
            <v>Common Services Agency of the Scottish Health Service (NHS National Services Scotland Board)</v>
          </cell>
        </row>
        <row r="518">
          <cell r="C518" t="str">
            <v>Commons Commissioners</v>
          </cell>
        </row>
        <row r="519">
          <cell r="C519" t="str">
            <v>Commonwealth Development Corporation (CDC) Group</v>
          </cell>
        </row>
        <row r="520">
          <cell r="C520" t="str">
            <v>Commonwealth Parliamentary Association (UK) Branch</v>
          </cell>
        </row>
        <row r="521">
          <cell r="C521" t="str">
            <v>Commonwealth Scholarship Commission in the United Kingdom</v>
          </cell>
        </row>
        <row r="522">
          <cell r="C522" t="str">
            <v>Commonwealth War Graves Commission</v>
          </cell>
        </row>
        <row r="523">
          <cell r="C523" t="str">
            <v>Communications for Business</v>
          </cell>
        </row>
        <row r="524">
          <cell r="C524" t="str">
            <v>Communities Scotland</v>
          </cell>
        </row>
        <row r="525">
          <cell r="C525" t="str">
            <v>Community Councils (Scotland) (En Bloc)</v>
          </cell>
        </row>
        <row r="526">
          <cell r="C526" t="str">
            <v>Community Councils (Wales) (En Bloc)</v>
          </cell>
        </row>
        <row r="527">
          <cell r="C527" t="str">
            <v>Community Development Foundation</v>
          </cell>
        </row>
        <row r="528">
          <cell r="C528" t="str">
            <v>Community Fund</v>
          </cell>
        </row>
        <row r="529">
          <cell r="C529" t="str">
            <v>Community Health Councils (En Bloc)</v>
          </cell>
        </row>
        <row r="530">
          <cell r="C530" t="str">
            <v>Community Health Councils (Wales) Board</v>
          </cell>
        </row>
        <row r="531">
          <cell r="C531" t="str">
            <v>Community Learning Scotland</v>
          </cell>
        </row>
        <row r="532">
          <cell r="C532" t="str">
            <v>Community Schools (En Bloc)</v>
          </cell>
        </row>
        <row r="533">
          <cell r="C533" t="str">
            <v>Companies House</v>
          </cell>
        </row>
        <row r="534">
          <cell r="C534" t="str">
            <v xml:space="preserve">Compensation Agency (Northern Ireland) </v>
          </cell>
        </row>
        <row r="535">
          <cell r="C535" t="str">
            <v>Competition and Markets Authority (CMA)</v>
          </cell>
        </row>
        <row r="536">
          <cell r="C536" t="str">
            <v>Competition Appeal Tribunal</v>
          </cell>
        </row>
        <row r="537">
          <cell r="C537" t="str">
            <v xml:space="preserve">Competition Commission </v>
          </cell>
        </row>
        <row r="538">
          <cell r="C538" t="str">
            <v>Competition Service</v>
          </cell>
        </row>
        <row r="539">
          <cell r="C539" t="str">
            <v>Compost Development Venture (CDV) Ltd</v>
          </cell>
        </row>
        <row r="540">
          <cell r="C540" t="str">
            <v>Conservation Board for the Chilterns Area of Outstanding Natural Beauty</v>
          </cell>
        </row>
        <row r="541">
          <cell r="C541" t="str">
            <v>Conservation Board for the Cotswolds Area of Outstanding Natural Beauty</v>
          </cell>
        </row>
        <row r="542">
          <cell r="C542" t="str">
            <v>Consignia (Customer Management) Limited</v>
          </cell>
        </row>
        <row r="543">
          <cell r="C543" t="str">
            <v>Consolidated Fund</v>
          </cell>
        </row>
        <row r="544">
          <cell r="C544" t="str">
            <v>Construction Industry Advisory Council (Northern Ireland)</v>
          </cell>
        </row>
        <row r="545">
          <cell r="C545" t="str">
            <v>Construction Industry Training Board (CITB)</v>
          </cell>
        </row>
        <row r="546">
          <cell r="C546" t="str">
            <v xml:space="preserve">Construction Industry Training Board (NI)  </v>
          </cell>
        </row>
        <row r="547">
          <cell r="C547" t="str">
            <v>Construction Service</v>
          </cell>
        </row>
        <row r="548">
          <cell r="C548" t="str">
            <v>Consultative Board on Badgers and Bovine Tuberculosis</v>
          </cell>
        </row>
        <row r="549">
          <cell r="C549" t="str">
            <v>Consumer Communications for England (CCE)</v>
          </cell>
        </row>
        <row r="550">
          <cell r="C550" t="str">
            <v>Consumer Council for Postal Services (Postwatch)</v>
          </cell>
        </row>
        <row r="551">
          <cell r="C551" t="str">
            <v>Consumer Council for Water (CCWater)</v>
          </cell>
        </row>
        <row r="552">
          <cell r="C552" t="str">
            <v>Consumer Financial Education Body Ltd</v>
          </cell>
        </row>
        <row r="553">
          <cell r="C553" t="str">
            <v>Consumer Focus</v>
          </cell>
        </row>
        <row r="554">
          <cell r="C554" t="str">
            <v xml:space="preserve">Consumer Panel </v>
          </cell>
        </row>
        <row r="555">
          <cell r="C555" t="str">
            <v>Consumers’ Committee for Great Britain under the Agricultural Marketing Act 1958</v>
          </cell>
        </row>
        <row r="556">
          <cell r="C556" t="str">
            <v>Contingencies Fund</v>
          </cell>
        </row>
        <row r="557">
          <cell r="C557" t="str">
            <v>Contracts Rights Renewal Adjudicator</v>
          </cell>
        </row>
        <row r="558">
          <cell r="C558" t="str">
            <v>Contributions Agency</v>
          </cell>
        </row>
        <row r="559">
          <cell r="C559" t="str">
            <v>Conversion Loan Redemption Account</v>
          </cell>
        </row>
        <row r="560">
          <cell r="C560" t="str">
            <v>Copyright Tribunal</v>
          </cell>
        </row>
        <row r="561">
          <cell r="C561" t="str">
            <v>Corby - (s NTC)</v>
          </cell>
        </row>
        <row r="562">
          <cell r="C562" t="str">
            <v>Cornwall Airport</v>
          </cell>
        </row>
        <row r="563">
          <cell r="C563" t="str">
            <v>Cornwall Housing Ltd</v>
          </cell>
        </row>
        <row r="564">
          <cell r="C564" t="str">
            <v>Coroners</v>
          </cell>
        </row>
        <row r="565">
          <cell r="C565" t="str">
            <v>Council for Catholic Maintained Schools</v>
          </cell>
        </row>
        <row r="566">
          <cell r="C566" t="str">
            <v>Council for National Academic Awards</v>
          </cell>
        </row>
        <row r="567">
          <cell r="C567" t="str">
            <v>Council for Nature Conservation and the Countryside</v>
          </cell>
        </row>
        <row r="568">
          <cell r="C568" t="str">
            <v>Council for Professions Supplementary to Medicine, the</v>
          </cell>
        </row>
        <row r="569">
          <cell r="C569" t="str">
            <v>Council for Science and Technology</v>
          </cell>
        </row>
        <row r="570">
          <cell r="C570" t="str">
            <v>Council for the Regulation of Healthcare Professionals</v>
          </cell>
        </row>
        <row r="571">
          <cell r="C571" t="str">
            <v>Council for Healthcare Regulatory Excellence</v>
          </cell>
        </row>
        <row r="572">
          <cell r="C572" t="str">
            <v>Council of Reserve Forces and Cadet Associations / Reserve Forces and Cadet Associations</v>
          </cell>
        </row>
        <row r="573">
          <cell r="C573" t="str">
            <v>Council for the Central Laboratory of the Research Councils (CCLRC)</v>
          </cell>
        </row>
        <row r="574">
          <cell r="C574" t="str">
            <v>Council on Tribunals</v>
          </cell>
        </row>
        <row r="575">
          <cell r="C575" t="str">
            <v>Counter Fraud and Security Management Service</v>
          </cell>
        </row>
        <row r="576">
          <cell r="C576" t="str">
            <v>Countryside Agency</v>
          </cell>
        </row>
        <row r="577">
          <cell r="C577" t="str">
            <v>Countryside Council for Wales</v>
          </cell>
        </row>
        <row r="578">
          <cell r="C578" t="str">
            <v>County Councils (En Bloc)</v>
          </cell>
        </row>
        <row r="579">
          <cell r="C579" t="str">
            <v>County Court Rule Committee</v>
          </cell>
        </row>
        <row r="580">
          <cell r="C580" t="str">
            <v>County Courts</v>
          </cell>
        </row>
        <row r="581">
          <cell r="C581" t="str">
            <v>County Durham Development Co Ltd</v>
          </cell>
        </row>
        <row r="582">
          <cell r="C582" t="str">
            <v>County Schools (En Bloc)</v>
          </cell>
        </row>
        <row r="583">
          <cell r="C583" t="str">
            <v>Court Funds Investment Account</v>
          </cell>
        </row>
        <row r="584">
          <cell r="C584" t="str">
            <v>Court Service, The</v>
          </cell>
        </row>
        <row r="585">
          <cell r="C585" t="str">
            <v>Coutts &amp; Co</v>
          </cell>
        </row>
        <row r="586">
          <cell r="C586" t="str">
            <v>Covent Garden Market Authority</v>
          </cell>
        </row>
        <row r="587">
          <cell r="C587" t="str">
            <v>Coventry (Basington) Aerodrome</v>
          </cell>
        </row>
        <row r="588">
          <cell r="C588" t="str">
            <v>Cowal Ferries Ltd</v>
          </cell>
        </row>
        <row r="589">
          <cell r="C589" t="str">
            <v>Creative Scotland</v>
          </cell>
        </row>
        <row r="590">
          <cell r="C590" t="str">
            <v>Crime Prevention Agency Board</v>
          </cell>
        </row>
        <row r="591">
          <cell r="C591" t="str">
            <v>Criminal Cases Review Commission</v>
          </cell>
        </row>
        <row r="592">
          <cell r="C592" t="str">
            <v>Criminal Injuries Compensation Appeals Panel (CICAP)</v>
          </cell>
        </row>
        <row r="593">
          <cell r="C593" t="str">
            <v>Criminal Injuries Compensation Authority (CICA)</v>
          </cell>
        </row>
        <row r="594">
          <cell r="C594" t="str">
            <v>Criminal Injuries Compensation Board</v>
          </cell>
        </row>
        <row r="595">
          <cell r="C595" t="str">
            <v>Criminal Justice Inspection Northern Ireland / the Chief Inspector of Criminal Justice in Northern Ireland</v>
          </cell>
        </row>
        <row r="596">
          <cell r="C596" t="str">
            <v>Criminal Procedure Rule Committee</v>
          </cell>
        </row>
        <row r="597">
          <cell r="C597" t="str">
            <v>Criminal Records Bureau</v>
          </cell>
        </row>
        <row r="598">
          <cell r="C598" t="str">
            <v>Criminal Records Bureau</v>
          </cell>
        </row>
        <row r="599">
          <cell r="C599" t="str">
            <v>Crofting Commission (formerly Crofter's Commission)</v>
          </cell>
        </row>
        <row r="600">
          <cell r="C600" t="str">
            <v>Cross London Rail Links Ltd</v>
          </cell>
        </row>
        <row r="601">
          <cell r="C601" t="str">
            <v>Crossrail Limited</v>
          </cell>
        </row>
        <row r="602">
          <cell r="C602" t="str">
            <v>Crown Agents for Overseas Governments and Administrations Ltd (known as Crown Agents)</v>
          </cell>
        </row>
        <row r="603">
          <cell r="C603" t="str">
            <v>Crown Agents Holding and Realisation Board</v>
          </cell>
        </row>
        <row r="604">
          <cell r="C604" t="str">
            <v>Crown Court Rule Committee</v>
          </cell>
        </row>
        <row r="605">
          <cell r="C605" t="str">
            <v>Crown Courts (En Bloc)</v>
          </cell>
        </row>
        <row r="606">
          <cell r="C606" t="str">
            <v>Crown Estate</v>
          </cell>
        </row>
        <row r="607">
          <cell r="C607" t="str">
            <v>Crown Estate Paving Commission</v>
          </cell>
        </row>
        <row r="608">
          <cell r="C608" t="str">
            <v>Crown Office, Scotland</v>
          </cell>
        </row>
        <row r="609">
          <cell r="C609" t="str">
            <v>Crown Prosecution Service</v>
          </cell>
        </row>
        <row r="610">
          <cell r="C610" t="str">
            <v>CTRL (UK) Ltd</v>
          </cell>
        </row>
        <row r="611">
          <cell r="C611" t="str">
            <v>CTRL Section 1 Finance plc</v>
          </cell>
        </row>
        <row r="612">
          <cell r="C612" t="str">
            <v>CTRL Section 1 Finance plc</v>
          </cell>
        </row>
        <row r="613">
          <cell r="C613" t="str">
            <v>Crown Estate</v>
          </cell>
        </row>
        <row r="614">
          <cell r="C614" t="str">
            <v>Culture North East (North East Cultural Consortium)</v>
          </cell>
        </row>
        <row r="615">
          <cell r="C615" t="str">
            <v>Cumbernauld Development Corporation</v>
          </cell>
        </row>
        <row r="616">
          <cell r="C616" t="str">
            <v>Cumbria and Lancashire Community Rehabilitation Company (CRC)</v>
          </cell>
        </row>
        <row r="617">
          <cell r="C617" t="str">
            <v>Cumbria Waste Disposal</v>
          </cell>
        </row>
        <row r="618">
          <cell r="C618" t="str">
            <v>Customer Service Committees (OFWAT)</v>
          </cell>
        </row>
        <row r="619">
          <cell r="C619" t="str">
            <v>Cwmbran - (s NTC)</v>
          </cell>
        </row>
        <row r="620">
          <cell r="C620" t="str">
            <v>Cwm Taf Local Health Board</v>
          </cell>
        </row>
        <row r="621">
          <cell r="C621" t="str">
            <v>Dairy Produce Quota Tribunal</v>
          </cell>
        </row>
        <row r="622">
          <cell r="C622" t="str">
            <v>DairyCo Ltd</v>
          </cell>
        </row>
        <row r="623">
          <cell r="C623" t="str">
            <v>Dale and Valley Homes Ltd</v>
          </cell>
        </row>
        <row r="624">
          <cell r="C624" t="str">
            <v>Dartmoor National Park Authority</v>
          </cell>
        </row>
        <row r="625">
          <cell r="C625" t="str">
            <v>Dartmoor Steering Group and Working Party</v>
          </cell>
        </row>
        <row r="626">
          <cell r="C626" t="str">
            <v>Darwin Advisory Committee</v>
          </cell>
        </row>
        <row r="627">
          <cell r="C627" t="str">
            <v>David MacBrayne HR (UK) Ltd</v>
          </cell>
        </row>
        <row r="628">
          <cell r="C628" t="str">
            <v>David MacBrayne Ltd</v>
          </cell>
        </row>
        <row r="629">
          <cell r="C629" t="str">
            <v>Debt Management Accont</v>
          </cell>
        </row>
        <row r="630">
          <cell r="C630" t="str">
            <v>Deer Commission for Scotland</v>
          </cell>
        </row>
        <row r="631">
          <cell r="C631" t="str">
            <v>Defence Analytical Services Agency</v>
          </cell>
        </row>
        <row r="632">
          <cell r="C632" t="str">
            <v>Defence Animal Centre</v>
          </cell>
        </row>
        <row r="633">
          <cell r="C633" t="str">
            <v>Defence Aviation Repair Agency</v>
          </cell>
        </row>
        <row r="634">
          <cell r="C634" t="str">
            <v>Defence Bills Agency</v>
          </cell>
        </row>
        <row r="635">
          <cell r="C635" t="str">
            <v>Defence Codification Agency</v>
          </cell>
        </row>
        <row r="636">
          <cell r="C636" t="str">
            <v>Defence Communications Services Agency</v>
          </cell>
        </row>
        <row r="637">
          <cell r="C637" t="str">
            <v>Defence Dental Agency</v>
          </cell>
        </row>
        <row r="638">
          <cell r="C638" t="str">
            <v>Defence Estates</v>
          </cell>
        </row>
        <row r="639">
          <cell r="C639" t="str">
            <v>Defence Estates Organisation</v>
          </cell>
        </row>
        <row r="640">
          <cell r="C640" t="str">
            <v>Defence Evaluation and Research Agency</v>
          </cell>
        </row>
        <row r="641">
          <cell r="C641" t="str">
            <v>Defence Geographical and Imaging Intelligence Agency</v>
          </cell>
        </row>
        <row r="642">
          <cell r="C642" t="str">
            <v>Defence Housing Executive</v>
          </cell>
        </row>
        <row r="643">
          <cell r="C643" t="str">
            <v>Defence Intelligence and Security Agency</v>
          </cell>
        </row>
        <row r="644">
          <cell r="C644" t="str">
            <v>Defence Medical Training Organisation</v>
          </cell>
        </row>
        <row r="645">
          <cell r="C645" t="str">
            <v xml:space="preserve">Defence Nuclear Safety Committee </v>
          </cell>
        </row>
        <row r="646">
          <cell r="C646" t="str">
            <v>Defence Postal and Courier Services Agency</v>
          </cell>
        </row>
        <row r="647">
          <cell r="C647" t="str">
            <v>Defence Procurement Agency</v>
          </cell>
        </row>
        <row r="648">
          <cell r="C648" t="str">
            <v>Defence Science and Technology Laboratories (The) (DSTL)</v>
          </cell>
        </row>
        <row r="649">
          <cell r="C649" t="str">
            <v>Defence Scientific Advisory Council</v>
          </cell>
        </row>
        <row r="650">
          <cell r="C650" t="str">
            <v>Defence Secondary Care Agency</v>
          </cell>
        </row>
        <row r="651">
          <cell r="C651" t="str">
            <v>Defence Storage and Distribution Agency</v>
          </cell>
        </row>
        <row r="652">
          <cell r="C652" t="str">
            <v>Defence Support Group</v>
          </cell>
        </row>
        <row r="653">
          <cell r="C653" t="str">
            <v>Defence Transport and Movement Executive</v>
          </cell>
        </row>
        <row r="654">
          <cell r="C654" t="str">
            <v>Defence Vetting Agency</v>
          </cell>
        </row>
        <row r="655">
          <cell r="C655" t="str">
            <v>Defence, Clothing and Textiles Agency</v>
          </cell>
        </row>
        <row r="656">
          <cell r="C656" t="str">
            <v>Denehurst Park (Rochdale) Ltd</v>
          </cell>
        </row>
        <row r="657">
          <cell r="C657" t="str">
            <v>Dental Practice Board</v>
          </cell>
        </row>
        <row r="658">
          <cell r="C658" t="str">
            <v>Dental Rates Study Group</v>
          </cell>
        </row>
        <row r="659">
          <cell r="C659" t="str">
            <v>Dental Vocational Training Authority</v>
          </cell>
        </row>
        <row r="660">
          <cell r="C660" t="str">
            <v>Department for Business, Enterprise &amp; Regulatory Reform (BERR)</v>
          </cell>
        </row>
        <row r="661">
          <cell r="C661" t="str">
            <v>Department for Business, Innovation and Skills</v>
          </cell>
        </row>
        <row r="662">
          <cell r="C662" t="str">
            <v>Department for Children, Schools and Families (DCSF)</v>
          </cell>
        </row>
        <row r="663">
          <cell r="C663" t="str">
            <v>Department for Communities and Local Government (CLG)</v>
          </cell>
        </row>
        <row r="664">
          <cell r="C664" t="str">
            <v>Department for Constitutional Affairs (DCA)</v>
          </cell>
        </row>
        <row r="665">
          <cell r="C665" t="str">
            <v>Department for Culture, Media and Sport</v>
          </cell>
        </row>
        <row r="666">
          <cell r="C666" t="str">
            <v>Department for Education and Skills (DES)</v>
          </cell>
        </row>
        <row r="667">
          <cell r="C667" t="str">
            <v xml:space="preserve">Department for Employment and Learning </v>
          </cell>
        </row>
        <row r="668">
          <cell r="C668" t="str">
            <v>Department for Employment and Skills</v>
          </cell>
        </row>
        <row r="669">
          <cell r="C669" t="str">
            <v>Department for Environment, Food and Rural Affairs</v>
          </cell>
        </row>
        <row r="670">
          <cell r="C670" t="str">
            <v>Department for Innovation, Universities &amp; Skills (DIUS)</v>
          </cell>
        </row>
        <row r="671">
          <cell r="C671" t="str">
            <v>Department for International Development</v>
          </cell>
        </row>
        <row r="672">
          <cell r="C672" t="str">
            <v>Department for National Savings</v>
          </cell>
        </row>
        <row r="673">
          <cell r="C673" t="str">
            <v>Department for Transport</v>
          </cell>
        </row>
        <row r="674">
          <cell r="C674" t="str">
            <v>Department for Transport, Local Government and the Regions (DTLR)</v>
          </cell>
        </row>
        <row r="675">
          <cell r="C675" t="str">
            <v>Department for Work and Pensions</v>
          </cell>
        </row>
        <row r="676">
          <cell r="C676" t="str">
            <v>Department of Energy and Climate Change (DECC)</v>
          </cell>
        </row>
        <row r="677">
          <cell r="C677" t="str">
            <v>Department of Health</v>
          </cell>
        </row>
        <row r="678">
          <cell r="C678" t="str">
            <v>Department of Trade and Industry (DTI)</v>
          </cell>
        </row>
        <row r="679">
          <cell r="C679" t="str">
            <v>Derby Homes Ltd</v>
          </cell>
        </row>
        <row r="680">
          <cell r="C680" t="str">
            <v>Derbyshire, Nottinghamshire, Leicestershire &amp; Rutland Community Rehabilitation Company (CRC)</v>
          </cell>
        </row>
        <row r="681">
          <cell r="C681" t="str">
            <v>Design Council (incorporating CABE)</v>
          </cell>
        </row>
        <row r="682">
          <cell r="C682" t="str">
            <v>Deva Manufacturing Services Ltd - (s BNG / BNFL)</v>
          </cell>
        </row>
        <row r="683">
          <cell r="C683" t="str">
            <v xml:space="preserve">Development Awareness Working Group </v>
          </cell>
        </row>
        <row r="684">
          <cell r="C684" t="str">
            <v>Development Board for Rural Wales</v>
          </cell>
        </row>
        <row r="685">
          <cell r="C685" t="str">
            <v>Development Initiative for Slough Housing</v>
          </cell>
        </row>
        <row r="686">
          <cell r="C686" t="str">
            <v>Devon Waste Management Limited</v>
          </cell>
        </row>
        <row r="687">
          <cell r="C687" t="str">
            <v>Diamond Light Source Ltd</v>
          </cell>
        </row>
        <row r="688">
          <cell r="C688" t="str">
            <v>Diceform Ltd  - (s Remploy Ltd)</v>
          </cell>
        </row>
        <row r="689">
          <cell r="C689" t="str">
            <v>Diplomatic Service Appeal Board</v>
          </cell>
        </row>
        <row r="690">
          <cell r="C690" t="str">
            <v>Direct Labour Organisations (En Bloc)</v>
          </cell>
        </row>
        <row r="691">
          <cell r="C691" t="str">
            <v>Direct Line Group</v>
          </cell>
        </row>
        <row r="692">
          <cell r="C692" t="str">
            <v>Direct Rail Services Ltd</v>
          </cell>
        </row>
        <row r="693">
          <cell r="C693" t="str">
            <v>Direct Service Organisations</v>
          </cell>
        </row>
        <row r="694">
          <cell r="C694" t="str">
            <v>Directly Operated Railways (DOR)</v>
          </cell>
        </row>
        <row r="695">
          <cell r="C695" t="str">
            <v>Disability Employment Advisory Committee</v>
          </cell>
        </row>
        <row r="696">
          <cell r="C696" t="str">
            <v xml:space="preserve">Disability Living Allowance Advisory Board   </v>
          </cell>
        </row>
        <row r="697">
          <cell r="C697" t="str">
            <v>Disability Living Allowance Advisory Board for Northern Ireland</v>
          </cell>
        </row>
        <row r="698">
          <cell r="C698" t="str">
            <v>Disability Rights Commission</v>
          </cell>
        </row>
        <row r="699">
          <cell r="C699" t="str">
            <v>Disability Rights Task Force</v>
          </cell>
        </row>
        <row r="700">
          <cell r="C700" t="str">
            <v>Disabled Persons Transport Advisory Committee</v>
          </cell>
        </row>
        <row r="701">
          <cell r="C701" t="str">
            <v>Disclosure and Barring Service (DBS)</v>
          </cell>
        </row>
        <row r="702">
          <cell r="C702" t="str">
            <v>Disposal Services Agency</v>
          </cell>
        </row>
        <row r="703">
          <cell r="C703" t="str">
            <v>Distinction and Meritorious Service Awards Committee</v>
          </cell>
        </row>
        <row r="704">
          <cell r="C704" t="str">
            <v>District Councils</v>
          </cell>
        </row>
        <row r="705">
          <cell r="C705" t="str">
            <v>DoA Ltd</v>
          </cell>
        </row>
        <row r="706">
          <cell r="C706" t="str">
            <v>Docklands Light Railway Ltd (s.TfL)</v>
          </cell>
        </row>
        <row r="707">
          <cell r="C707" t="str">
            <v>Doctors’ and Dentists’ Review Body</v>
          </cell>
        </row>
        <row r="708">
          <cell r="C708" t="str">
            <v>Dolerite Funding No.1 plc</v>
          </cell>
        </row>
        <row r="709">
          <cell r="C709" t="str">
            <v>Dolerite Funding No.2 plc</v>
          </cell>
        </row>
        <row r="710">
          <cell r="C710" t="str">
            <v>Domestic Coal Consumers' Council</v>
          </cell>
        </row>
        <row r="711">
          <cell r="C711" t="str">
            <v>Dominican Playgroup</v>
          </cell>
        </row>
        <row r="712">
          <cell r="C712" t="str">
            <v>Donations and Bequests (to government)</v>
          </cell>
        </row>
        <row r="713">
          <cell r="C713" t="str">
            <v>Dorneywood Trust</v>
          </cell>
        </row>
        <row r="714">
          <cell r="C714" t="str">
            <v>Dornoch Aerodrome</v>
          </cell>
        </row>
        <row r="715">
          <cell r="C715" t="str">
            <v>Dorset, Devon &amp; Cornwall Community Rehabilitation Company (CRC)</v>
          </cell>
        </row>
        <row r="716">
          <cell r="C716" t="str">
            <v>Douneray Site Restoration Ltd</v>
          </cell>
        </row>
        <row r="717">
          <cell r="C717" t="str">
            <v>Dover Harbour Board</v>
          </cell>
        </row>
        <row r="718">
          <cell r="C718" t="str">
            <v>Drainage Council for Northern Ireland</v>
          </cell>
        </row>
        <row r="719">
          <cell r="C719" t="str">
            <v>Driver &amp; Vehicle Agency (Northern Ireland)</v>
          </cell>
        </row>
        <row r="720">
          <cell r="C720" t="str">
            <v>Driver and Vehicle Licensing Agency (DVLA)</v>
          </cell>
        </row>
        <row r="721">
          <cell r="C721" t="str">
            <v>Driving Standards Agency</v>
          </cell>
        </row>
        <row r="722">
          <cell r="C722" t="str">
            <v>Duke of York’s Military School</v>
          </cell>
        </row>
        <row r="723">
          <cell r="C723" t="str">
            <v>Dumfries and Galloway Regional Council Harbour</v>
          </cell>
        </row>
        <row r="724">
          <cell r="C724" t="str">
            <v>Dunbar Port</v>
          </cell>
        </row>
        <row r="725">
          <cell r="C725" t="str">
            <v>Dundee Aerodrome</v>
          </cell>
        </row>
        <row r="726">
          <cell r="C726" t="str">
            <v>Dunstaffnage Marine Laboratory</v>
          </cell>
        </row>
        <row r="727">
          <cell r="C727" t="str">
            <v>Durham Tees Valley Community Rehabilitation Company (CRC)</v>
          </cell>
        </row>
        <row r="728">
          <cell r="C728" t="str">
            <v>Ealing Homes Ltd</v>
          </cell>
        </row>
        <row r="729">
          <cell r="C729" t="str">
            <v>East Coast Mainline Company Ltd</v>
          </cell>
        </row>
        <row r="730">
          <cell r="C730" t="str">
            <v>East Dunbartonshire Municipal Bank Ltd</v>
          </cell>
        </row>
        <row r="731">
          <cell r="C731" t="str">
            <v>East Durham Homes Ltd</v>
          </cell>
        </row>
        <row r="732">
          <cell r="C732" t="str">
            <v>East Kent Housing</v>
          </cell>
        </row>
        <row r="733">
          <cell r="C733" t="str">
            <v>East Lancashire Light Railway Trust</v>
          </cell>
        </row>
        <row r="734">
          <cell r="C734" t="str">
            <v>East London Waste Authority</v>
          </cell>
        </row>
        <row r="735">
          <cell r="C735" t="str">
            <v>East Midlands International Airport</v>
          </cell>
        </row>
        <row r="736">
          <cell r="C736" t="str">
            <v>East Midlands Airport (s MA)</v>
          </cell>
        </row>
        <row r="737">
          <cell r="C737" t="str">
            <v>East Midlands Airport Nottingham Derby Leicester Ltd</v>
          </cell>
        </row>
        <row r="738">
          <cell r="C738" t="str">
            <v>East Midlands Airport Property Investments (Hotels) Ltd</v>
          </cell>
        </row>
        <row r="739">
          <cell r="C739" t="str">
            <v>East Midlands Airport Property Investments (Industrial) Ltd</v>
          </cell>
        </row>
        <row r="740">
          <cell r="C740" t="str">
            <v>East Midlands Airport Property Investments (Offices) Ltd</v>
          </cell>
        </row>
        <row r="741">
          <cell r="C741" t="str">
            <v>East Midlands Cultural Consortium</v>
          </cell>
        </row>
        <row r="742">
          <cell r="C742" t="str">
            <v>East Midlands Development Agency</v>
          </cell>
        </row>
        <row r="743">
          <cell r="C743" t="str">
            <v>East Midlands Region: Electricity Consumers Committee</v>
          </cell>
        </row>
        <row r="744">
          <cell r="C744" t="str">
            <v>East North East Homes Leeds</v>
          </cell>
        </row>
        <row r="745">
          <cell r="C745" t="str">
            <v>East of England Development Agency</v>
          </cell>
        </row>
        <row r="746">
          <cell r="C746" t="str">
            <v>East of England International Ltd</v>
          </cell>
        </row>
        <row r="747">
          <cell r="C747" t="str">
            <v>East of Scotland Water Authority</v>
          </cell>
        </row>
        <row r="748">
          <cell r="C748" t="str">
            <v>Eastbourne Buses Ltd</v>
          </cell>
        </row>
        <row r="749">
          <cell r="C749" t="str">
            <v>Eastbourne Homes Ltd</v>
          </cell>
        </row>
        <row r="750">
          <cell r="C750" t="str">
            <v>Eastern Health and Personal Social Services Board</v>
          </cell>
        </row>
        <row r="751">
          <cell r="C751" t="str">
            <v>Eastern Region: Electricity Consumers’ Committee</v>
          </cell>
        </row>
        <row r="752">
          <cell r="C752" t="str">
            <v>Eastern Shires Purchasing Organisation</v>
          </cell>
        </row>
        <row r="753">
          <cell r="C753" t="str">
            <v>Eblex Ltd</v>
          </cell>
        </row>
        <row r="754">
          <cell r="C754" t="str">
            <v>Economic and Social Research Council</v>
          </cell>
        </row>
        <row r="755">
          <cell r="C755" t="str">
            <v>Economic Research Institute of Northern Ireland</v>
          </cell>
        </row>
        <row r="756">
          <cell r="C756" t="str">
            <v>Eday Aerodrome</v>
          </cell>
        </row>
        <row r="757">
          <cell r="C757" t="str">
            <v>Edinburgh International Conference Centre Ltd</v>
          </cell>
        </row>
        <row r="758">
          <cell r="C758" t="str">
            <v>Edinburgh Tours Ltd</v>
          </cell>
        </row>
        <row r="759">
          <cell r="C759" t="str">
            <v>Education Action Fora</v>
          </cell>
        </row>
        <row r="760">
          <cell r="C760" t="str">
            <v>Education Funding Agency</v>
          </cell>
        </row>
        <row r="761">
          <cell r="C761" t="str">
            <v>Education Leeds Ltd</v>
          </cell>
        </row>
        <row r="762">
          <cell r="C762" t="str">
            <v>Education Scotland</v>
          </cell>
        </row>
        <row r="763">
          <cell r="C763" t="str">
            <v>Education Transfer Council (ETC)</v>
          </cell>
        </row>
        <row r="764">
          <cell r="C764" t="str">
            <v>Eileen Trust</v>
          </cell>
        </row>
        <row r="765">
          <cell r="C765" t="str">
            <v>Electoral Commission</v>
          </cell>
        </row>
        <row r="766">
          <cell r="C766" t="str">
            <v>Electricity Council</v>
          </cell>
        </row>
        <row r="767">
          <cell r="C767" t="str">
            <v>Electricity Producers Insurance Co. Ltd</v>
          </cell>
        </row>
        <row r="768">
          <cell r="C768" t="str">
            <v>Electricity Settlements Company (ESC)</v>
          </cell>
        </row>
        <row r="769">
          <cell r="C769" t="str">
            <v>Employment Service</v>
          </cell>
        </row>
        <row r="770">
          <cell r="C770" t="str">
            <v>Employment Tribunals Service</v>
          </cell>
        </row>
        <row r="771">
          <cell r="C771" t="str">
            <v>Energy Advisory Panel</v>
          </cell>
        </row>
        <row r="772">
          <cell r="C772" t="str">
            <v>Energy Sales and Trading Ltd (s. BNFL)</v>
          </cell>
        </row>
        <row r="773">
          <cell r="C773" t="str">
            <v>Enfield Homes Ltd</v>
          </cell>
        </row>
        <row r="774">
          <cell r="C774" t="str">
            <v>Engineering and Physical Sciences Research Council</v>
          </cell>
        </row>
        <row r="775">
          <cell r="C775" t="str">
            <v>Engineering Construction Industry Training Board (ECITB)</v>
          </cell>
        </row>
        <row r="776">
          <cell r="C776" t="str">
            <v>England Marketing Advisory Board</v>
          </cell>
        </row>
        <row r="777">
          <cell r="C777" t="str">
            <v>English Heritage</v>
          </cell>
        </row>
        <row r="778">
          <cell r="C778" t="str">
            <v>English Institute for Sport</v>
          </cell>
        </row>
        <row r="779">
          <cell r="C779" t="str">
            <v>English National Board for Nursing, Midwifery and Health Visiting</v>
          </cell>
        </row>
        <row r="780">
          <cell r="C780" t="str">
            <v>English Nature</v>
          </cell>
        </row>
        <row r="781">
          <cell r="C781" t="str">
            <v>English Partnerships</v>
          </cell>
        </row>
        <row r="782">
          <cell r="C782" t="str">
            <v>English Tourism Council</v>
          </cell>
        </row>
        <row r="783">
          <cell r="C783" t="str">
            <v>Enniskillen Aerodrome</v>
          </cell>
        </row>
        <row r="784">
          <cell r="C784" t="str">
            <v>Enrichment Holdings Ltd</v>
          </cell>
        </row>
        <row r="785">
          <cell r="C785" t="str">
            <v>Enrichment Investments Ltd</v>
          </cell>
        </row>
        <row r="786">
          <cell r="C786" t="str">
            <v>Enterprise South Devon</v>
          </cell>
        </row>
        <row r="787">
          <cell r="C787" t="str">
            <v>Enterprise Ulster</v>
          </cell>
        </row>
        <row r="788">
          <cell r="C788" t="str">
            <v xml:space="preserve">Environment Agency </v>
          </cell>
        </row>
        <row r="789">
          <cell r="C789" t="str">
            <v>Environment and Heritage Service</v>
          </cell>
        </row>
        <row r="790">
          <cell r="C790" t="str">
            <v>Equal Opportunities Commission for Northern Ireland</v>
          </cell>
        </row>
        <row r="791">
          <cell r="C791" t="str">
            <v>Equality 2025</v>
          </cell>
        </row>
        <row r="792">
          <cell r="C792" t="str">
            <v>Equality and Human Rights Commission</v>
          </cell>
        </row>
        <row r="793">
          <cell r="C793" t="str">
            <v>Equality Commission for Northern Ireland</v>
          </cell>
        </row>
        <row r="794">
          <cell r="C794" t="str">
            <v>Essex Community Rehabilitation Company (CRC)</v>
          </cell>
        </row>
        <row r="795">
          <cell r="C795" t="str">
            <v>Ethnic Minority Business Forum</v>
          </cell>
        </row>
        <row r="796">
          <cell r="C796" t="str">
            <v>Euro-Hub (Birmingham)</v>
          </cell>
        </row>
        <row r="797">
          <cell r="C797" t="str">
            <v>European Channel Broadcasting Ltd (s BBCW)</v>
          </cell>
        </row>
        <row r="798">
          <cell r="C798" t="str">
            <v>European Channel Management Ltd (s BBCW)</v>
          </cell>
        </row>
        <row r="799">
          <cell r="C799" t="str">
            <v>English Partnerships</v>
          </cell>
        </row>
        <row r="800">
          <cell r="C800" t="str">
            <v>Eurostar (UK) Ltd</v>
          </cell>
        </row>
        <row r="801">
          <cell r="C801" t="str">
            <v>Exchange Equalisation Account</v>
          </cell>
        </row>
        <row r="802">
          <cell r="C802" t="str">
            <v>Exmoor National Park Authority</v>
          </cell>
        </row>
        <row r="803">
          <cell r="C803" t="str">
            <v>Expert Advisory Group on AIDS</v>
          </cell>
        </row>
        <row r="804">
          <cell r="C804" t="str">
            <v>Expert Group on Cryptosporidium in Water Supplies</v>
          </cell>
        </row>
        <row r="805">
          <cell r="C805" t="str">
            <v>Expert Group on Vitamins and Minerals</v>
          </cell>
        </row>
        <row r="806">
          <cell r="C806" t="str">
            <v>Expert Panel on Air Quality Standards</v>
          </cell>
        </row>
        <row r="807">
          <cell r="C807" t="str">
            <v>Export Action Group for Building Materials</v>
          </cell>
        </row>
        <row r="808">
          <cell r="C808" t="str">
            <v>Export Credits Guarantee Department (ECGD)</v>
          </cell>
        </row>
        <row r="809">
          <cell r="C809" t="str">
            <v>Export Guarantees Advisory Council</v>
          </cell>
        </row>
        <row r="810">
          <cell r="C810" t="str">
            <v>Extra Parliamentary Panel</v>
          </cell>
        </row>
        <row r="811">
          <cell r="C811" t="str">
            <v>Fair Employment Commission for Northern Ireland</v>
          </cell>
        </row>
        <row r="812">
          <cell r="C812" t="str">
            <v>Fair Employment Tribunal</v>
          </cell>
        </row>
        <row r="813">
          <cell r="C813" t="str">
            <v xml:space="preserve">Fairfields Art Centre Trust </v>
          </cell>
        </row>
        <row r="814">
          <cell r="C814" t="str">
            <v>Falmouth Harbour Commissioners</v>
          </cell>
        </row>
        <row r="815">
          <cell r="C815" t="str">
            <v>Family Health Services Appeal Authority</v>
          </cell>
        </row>
        <row r="816">
          <cell r="C816" t="str">
            <v>Family Health Services Appeal Authority (Tribunal)</v>
          </cell>
        </row>
        <row r="817">
          <cell r="C817" t="str">
            <v>Family Practitioner Committees</v>
          </cell>
        </row>
        <row r="818">
          <cell r="C818" t="str">
            <v>Family Procedure Rules Committee</v>
          </cell>
        </row>
        <row r="819">
          <cell r="C819" t="str">
            <v>Farm Animal Welfare Council</v>
          </cell>
        </row>
        <row r="820">
          <cell r="C820" t="str">
            <v>Farming and Rural Conservation Agency</v>
          </cell>
        </row>
        <row r="821">
          <cell r="C821" t="str">
            <v>FCO Services</v>
          </cell>
        </row>
        <row r="822">
          <cell r="C822" t="str">
            <v>FE Improvement Ltd</v>
          </cell>
        </row>
        <row r="823">
          <cell r="C823" t="str">
            <v>Fellside Heat and Power Ltd (s. BNG / BNFL)</v>
          </cell>
        </row>
        <row r="824">
          <cell r="C824" t="str">
            <v>FHS Appeals Authority</v>
          </cell>
        </row>
        <row r="825">
          <cell r="C825" t="str">
            <v>Exeter and Devon Airport Ltd</v>
          </cell>
        </row>
        <row r="826">
          <cell r="C826" t="str">
            <v>F2 Chemicals Ltd - (s BNFL)</v>
          </cell>
        </row>
        <row r="827">
          <cell r="C827" t="str">
            <v>F2 Chemicals Pension Trustee Co. Ltd (s BNFL Fl Ltd)</v>
          </cell>
        </row>
        <row r="828">
          <cell r="C828" t="str">
            <v>Fieldwealth Ltd - (s LDDC)</v>
          </cell>
        </row>
        <row r="829">
          <cell r="C829" t="str">
            <v>Fife Regional Council Harbour</v>
          </cell>
        </row>
        <row r="830">
          <cell r="C830" t="str">
            <v>FilmFour Ltd - (s C4)</v>
          </cell>
        </row>
        <row r="831">
          <cell r="C831" t="str">
            <v>Finance Wales Investments (2) Ltd</v>
          </cell>
        </row>
        <row r="832">
          <cell r="C832" t="str">
            <v>Finance Wales Investments Ltd</v>
          </cell>
        </row>
        <row r="833">
          <cell r="C833" t="str">
            <v>Finance Wales Plc</v>
          </cell>
        </row>
        <row r="834">
          <cell r="C834" t="str">
            <v>Financial Conduct Authority</v>
          </cell>
        </row>
        <row r="835">
          <cell r="C835" t="str">
            <v>Financial Ombudsman Service</v>
          </cell>
        </row>
        <row r="836">
          <cell r="C836" t="str">
            <v xml:space="preserve">Financial Reporting Advisory Board </v>
          </cell>
        </row>
        <row r="837">
          <cell r="C837" t="str">
            <v>Financial Reporting Council</v>
          </cell>
        </row>
        <row r="838">
          <cell r="C838" t="str">
            <v>Financial Services and Markets Appeal Tribunal</v>
          </cell>
        </row>
        <row r="839">
          <cell r="C839" t="str">
            <v>Financial Services Authority</v>
          </cell>
        </row>
        <row r="840">
          <cell r="C840" t="str">
            <v>Financial Services Compensation Scheme (FSCS)</v>
          </cell>
        </row>
        <row r="841">
          <cell r="C841" t="str">
            <v>Financial Services Tribunal</v>
          </cell>
        </row>
        <row r="842">
          <cell r="C842" t="str">
            <v>Fire and Civil Defence Authorities (En Bloc)</v>
          </cell>
        </row>
        <row r="843">
          <cell r="C843" t="str">
            <v>Fire and Rescue Authorities (En Bloc)</v>
          </cell>
        </row>
        <row r="844">
          <cell r="C844" t="str">
            <v>Fire and Rescue Authorities (Scotland) (En Bloc)</v>
          </cell>
        </row>
        <row r="845">
          <cell r="C845" t="str">
            <v>Fire and Rescue Services (England and Wales) (En Bloc)</v>
          </cell>
        </row>
        <row r="846">
          <cell r="C846" t="str">
            <v>Fire and Rescue Services (Scotland) (En Bloc)</v>
          </cell>
        </row>
        <row r="847">
          <cell r="C847" t="str">
            <v>Fire Authority for Northern Ireland</v>
          </cell>
        </row>
        <row r="848">
          <cell r="C848" t="str">
            <v>Fire Service College</v>
          </cell>
        </row>
        <row r="849">
          <cell r="C849" t="str">
            <v>Firearms Consultative Committee</v>
          </cell>
        </row>
        <row r="850">
          <cell r="C850" t="str">
            <v>Firebuy</v>
          </cell>
        </row>
        <row r="851">
          <cell r="C851" t="str">
            <v>Firesmart Ltd - (s LDDC)</v>
          </cell>
        </row>
        <row r="852">
          <cell r="C852" t="str">
            <v>First Choice Homes Oldham Ltd</v>
          </cell>
        </row>
        <row r="853">
          <cell r="C853" t="str">
            <v>Fire Authority for Northern Ireland</v>
          </cell>
        </row>
        <row r="854">
          <cell r="C854" t="str">
            <v>Fisheries Conservancy Board for Northern Ireland</v>
          </cell>
        </row>
        <row r="855">
          <cell r="C855" t="str">
            <v>First Rate Exchange Services Holdings Limited</v>
          </cell>
        </row>
        <row r="856">
          <cell r="C856" t="str">
            <v>First Rate Exchange Services Limited</v>
          </cell>
        </row>
        <row r="857">
          <cell r="C857" t="str">
            <v>Fisheries Research Agency</v>
          </cell>
        </row>
        <row r="858">
          <cell r="C858" t="str">
            <v>Fisheries Research Services</v>
          </cell>
        </row>
        <row r="859">
          <cell r="C859" t="str">
            <v>Flamborough (North Sea Landing) Harbour Commissioners</v>
          </cell>
        </row>
        <row r="860">
          <cell r="C860" t="str">
            <v>Fleet Air Arm Museum</v>
          </cell>
        </row>
        <row r="861">
          <cell r="C861" t="str">
            <v>Flexibus Ltd - (s NITHC)</v>
          </cell>
        </row>
        <row r="862">
          <cell r="C862" t="str">
            <v>Folkestone Sports Centre Trust Ltd</v>
          </cell>
        </row>
        <row r="863">
          <cell r="C863" t="str">
            <v>Food Advisory Committee</v>
          </cell>
        </row>
        <row r="864">
          <cell r="C864" t="str">
            <v>Food and Environment Research Agency (FERA)</v>
          </cell>
        </row>
        <row r="865">
          <cell r="C865" t="str">
            <v>Food from Britain</v>
          </cell>
        </row>
        <row r="866">
          <cell r="C866" t="str">
            <v>Food Standards Agency</v>
          </cell>
        </row>
        <row r="867">
          <cell r="C867" t="str">
            <v>Football Licensing Authority</v>
          </cell>
        </row>
        <row r="868">
          <cell r="C868" t="str">
            <v>Football Taskforce</v>
          </cell>
        </row>
        <row r="869">
          <cell r="C869" t="str">
            <v xml:space="preserve">Foreign and Commonwealth Office </v>
          </cell>
        </row>
        <row r="870">
          <cell r="C870" t="str">
            <v>Foreign Compensation Commission</v>
          </cell>
        </row>
        <row r="871">
          <cell r="C871" t="str">
            <v>Forensic Science Service</v>
          </cell>
        </row>
        <row r="872">
          <cell r="C872" t="str">
            <v>Forensic Science Service Northern Ireland</v>
          </cell>
        </row>
        <row r="873">
          <cell r="C873" t="str">
            <v>Foresight Steering Group</v>
          </cell>
        </row>
        <row r="874">
          <cell r="C874" t="str">
            <v>Forest Enterprise England</v>
          </cell>
        </row>
        <row r="875">
          <cell r="C875" t="str">
            <v>Forest Enterprise Scotland</v>
          </cell>
        </row>
        <row r="876">
          <cell r="C876" t="str">
            <v>Fluorochem Ltd - (s BNFL F2 Ltd)</v>
          </cell>
        </row>
        <row r="877">
          <cell r="C877" t="str">
            <v>Forest Enterprise Wales</v>
          </cell>
        </row>
        <row r="878">
          <cell r="C878" t="str">
            <v>Forest Research Agency</v>
          </cell>
        </row>
        <row r="879">
          <cell r="C879" t="str">
            <v>Forestry Commission</v>
          </cell>
        </row>
        <row r="880">
          <cell r="C880" t="str">
            <v>Forth Estuary Transport Authority</v>
          </cell>
        </row>
        <row r="881">
          <cell r="C881" t="str">
            <v>Forth Estuary Transport Authority</v>
          </cell>
        </row>
        <row r="882">
          <cell r="C882" t="str">
            <v>Forth Road Bridge Joint Board</v>
          </cell>
        </row>
        <row r="883">
          <cell r="C883" t="str">
            <v>Foundation Schools (and Foundation Special Schools) (En Bloc)</v>
          </cell>
        </row>
        <row r="884">
          <cell r="C884" t="str">
            <v>Foyle, Carlingford and Irish Lights Commission</v>
          </cell>
        </row>
        <row r="885">
          <cell r="C885" t="str">
            <v>Foyle Fisheries Commission</v>
          </cell>
        </row>
        <row r="886">
          <cell r="C886" t="str">
            <v>Free Schools (En Bloc)</v>
          </cell>
        </row>
        <row r="887">
          <cell r="C887" t="str">
            <v>Fuel Cells Advisory Panel</v>
          </cell>
        </row>
        <row r="888">
          <cell r="C888" t="str">
            <v xml:space="preserve">Funding Agency for Schools </v>
          </cell>
        </row>
        <row r="889">
          <cell r="C889" t="str">
            <v>Furness Enterprise Ltd</v>
          </cell>
        </row>
        <row r="890">
          <cell r="C890" t="str">
            <v>Further Education Corporations (En Bloc)</v>
          </cell>
        </row>
        <row r="891">
          <cell r="C891" t="str">
            <v>Further Education Funding Council (FEFC)</v>
          </cell>
        </row>
        <row r="892">
          <cell r="C892" t="str">
            <v>Further Education Funding Council for Wales</v>
          </cell>
        </row>
        <row r="893">
          <cell r="C893" t="str">
            <v>Bòrd na Gàidhlig</v>
          </cell>
        </row>
        <row r="894">
          <cell r="C894" t="str">
            <v>Galleon Ltd (s BBCW)</v>
          </cell>
        </row>
        <row r="895">
          <cell r="C895" t="str">
            <v>Gambling Commission</v>
          </cell>
        </row>
        <row r="896">
          <cell r="C896" t="str">
            <v xml:space="preserve">Gaming Board for Great Britain </v>
          </cell>
        </row>
        <row r="897">
          <cell r="C897" t="str">
            <v>Gangmasters Licensing Authority</v>
          </cell>
        </row>
        <row r="898">
          <cell r="C898" t="str">
            <v>Gas and Electricity Consumers' Council (energywatch)</v>
          </cell>
        </row>
        <row r="899">
          <cell r="C899" t="str">
            <v>Gateshead Housing Company</v>
          </cell>
        </row>
        <row r="900">
          <cell r="C900" t="str">
            <v>Geffrye Museum Trust Ltd</v>
          </cell>
        </row>
        <row r="901">
          <cell r="C901" t="str">
            <v>Gene Therapy Advisory Committee</v>
          </cell>
        </row>
        <row r="902">
          <cell r="C902" t="str">
            <v>General Commissioners of Income Tax (GCIT)</v>
          </cell>
        </row>
        <row r="903">
          <cell r="C903" t="str">
            <v>General Consumer Council for Northern Ireland</v>
          </cell>
        </row>
        <row r="904">
          <cell r="C904" t="str">
            <v>General Lighthouse Authorities (En Bloc)</v>
          </cell>
        </row>
        <row r="905">
          <cell r="C905" t="str">
            <v>General Lighthouse Fund</v>
          </cell>
        </row>
        <row r="906">
          <cell r="C906" t="str">
            <v>General Register Office for Scotland (GROS)</v>
          </cell>
        </row>
        <row r="907">
          <cell r="C907" t="str">
            <v>General Social Care Council</v>
          </cell>
        </row>
        <row r="908">
          <cell r="C908" t="str">
            <v>General Teaching Council for England</v>
          </cell>
        </row>
        <row r="909">
          <cell r="C909" t="str">
            <v>General Teaching Council for Northern Ireland</v>
          </cell>
        </row>
        <row r="910">
          <cell r="C910" t="str">
            <v>General Teaching Council for Scotland</v>
          </cell>
        </row>
        <row r="911">
          <cell r="C911" t="str">
            <v>General Teaching Council for Wales</v>
          </cell>
        </row>
        <row r="912">
          <cell r="C912" t="str">
            <v>Genetics and Insurance Committee</v>
          </cell>
        </row>
        <row r="913">
          <cell r="C913" t="str">
            <v>Glasgow 2014 Ltd</v>
          </cell>
        </row>
        <row r="914">
          <cell r="C914" t="str">
            <v>Glenforsa Aerodrome</v>
          </cell>
        </row>
        <row r="915">
          <cell r="C915" t="str">
            <v>Globe Enterprises Ltd</v>
          </cell>
        </row>
        <row r="916">
          <cell r="C916" t="str">
            <v>Gloucester City Homes Ltd</v>
          </cell>
        </row>
        <row r="917">
          <cell r="C917" t="str">
            <v>Gloucester/Cheltenham (Staverton) Aerodrome</v>
          </cell>
        </row>
        <row r="918">
          <cell r="C918" t="str">
            <v xml:space="preserve">Gloucestershire Airport Ltd </v>
          </cell>
        </row>
        <row r="919">
          <cell r="C919" t="str">
            <v>General Teaching Council for England</v>
          </cell>
        </row>
        <row r="920">
          <cell r="C920" t="str">
            <v>General Teaching Council for Wales</v>
          </cell>
        </row>
        <row r="921">
          <cell r="C921" t="str">
            <v>Golden Gates Housing Ltd</v>
          </cell>
        </row>
        <row r="922">
          <cell r="C922" t="str">
            <v>Government Actuary's Department</v>
          </cell>
        </row>
        <row r="923">
          <cell r="C923" t="str">
            <v>Government Annuities Investment Fund</v>
          </cell>
        </row>
        <row r="924">
          <cell r="C924" t="str">
            <v>Government Car and Despatch Agency</v>
          </cell>
        </row>
        <row r="925">
          <cell r="C925" t="str">
            <v>Government Communications Headquarters</v>
          </cell>
        </row>
        <row r="926">
          <cell r="C926" t="str">
            <v>Government Equalities Office</v>
          </cell>
        </row>
        <row r="927">
          <cell r="C927" t="str">
            <v>Government Hospitality Fund Advisory Committee for the Purchase of Wine</v>
          </cell>
        </row>
        <row r="928">
          <cell r="C928" t="str">
            <v>Government Procurement Service</v>
          </cell>
        </row>
        <row r="929">
          <cell r="C929" t="str">
            <v>Government Property Lawyers</v>
          </cell>
        </row>
        <row r="930">
          <cell r="C930" t="str">
            <v>Government Purchasing Agency (Northern Ireland)</v>
          </cell>
        </row>
        <row r="931">
          <cell r="C931" t="str">
            <v>Government-Industry Forum on non-food uses of crops</v>
          </cell>
        </row>
        <row r="932">
          <cell r="C932" t="str">
            <v>Grampian Regional Council Harbour</v>
          </cell>
        </row>
        <row r="933">
          <cell r="C933" t="str">
            <v>Granite Finance Funding 2 Limited</v>
          </cell>
        </row>
        <row r="934">
          <cell r="C934" t="str">
            <v>Granite Master Issuer plc</v>
          </cell>
        </row>
        <row r="935">
          <cell r="C935" t="str">
            <v>Granite Mortgages 01-1 plc</v>
          </cell>
        </row>
        <row r="936">
          <cell r="C936" t="str">
            <v>Granite Mortgages 01-2 plc</v>
          </cell>
        </row>
        <row r="937">
          <cell r="C937" t="str">
            <v>Granite Mortgages 02-1 plc</v>
          </cell>
        </row>
        <row r="938">
          <cell r="C938" t="str">
            <v>Granite Mortgages 02-2 plc</v>
          </cell>
        </row>
        <row r="939">
          <cell r="C939" t="str">
            <v>Granite Mortgages 03-1 plc</v>
          </cell>
        </row>
        <row r="940">
          <cell r="C940" t="str">
            <v>Granite Mortgages 03-2 plc</v>
          </cell>
        </row>
        <row r="941">
          <cell r="C941" t="str">
            <v>Granite Mortgages 03-3 plc</v>
          </cell>
        </row>
        <row r="942">
          <cell r="C942" t="str">
            <v>Granite Mortgages 04-1 plc</v>
          </cell>
        </row>
        <row r="943">
          <cell r="C943" t="str">
            <v>Granite Mortgages 04-2 plc</v>
          </cell>
        </row>
        <row r="944">
          <cell r="C944" t="str">
            <v>Granite Mortgages 04-3 plc</v>
          </cell>
        </row>
        <row r="945">
          <cell r="C945" t="str">
            <v>Grant Maintained Schools (En Bloc)</v>
          </cell>
        </row>
        <row r="946">
          <cell r="C946" t="str">
            <v>Greater Manchester Passenger Transport Executive</v>
          </cell>
        </row>
        <row r="947">
          <cell r="C947" t="str">
            <v xml:space="preserve">Great North Eastern Railway (GNER) Ltd </v>
          </cell>
        </row>
        <row r="948">
          <cell r="C948" t="str">
            <v>Great Yarmouth Transport Ltd</v>
          </cell>
        </row>
        <row r="949">
          <cell r="C949" t="str">
            <v>Greater London Authority</v>
          </cell>
        </row>
        <row r="950">
          <cell r="C950" t="str">
            <v>Greater London Magistrates Court Authority</v>
          </cell>
        </row>
        <row r="951">
          <cell r="C951" t="str">
            <v>Greater Manchester Combined Authority</v>
          </cell>
        </row>
        <row r="952">
          <cell r="C952" t="str">
            <v>Greater Manchester Lieutenancy</v>
          </cell>
        </row>
        <row r="953">
          <cell r="C953" t="str">
            <v>Greater Manchester Integrated Transport Authority</v>
          </cell>
        </row>
        <row r="954">
          <cell r="C954" t="str">
            <v>Greater Manchester Passenger Transport Executive - (s PTE)</v>
          </cell>
        </row>
        <row r="955">
          <cell r="C955" t="str">
            <v>Greater Manchester Sites Ltd</v>
          </cell>
        </row>
        <row r="956">
          <cell r="C956" t="str">
            <v>Greater Manchester Waste Disposal Authority</v>
          </cell>
        </row>
        <row r="957">
          <cell r="C957" t="str">
            <v>Greater Nottingham Rapid Transit Ltd</v>
          </cell>
        </row>
        <row r="958">
          <cell r="C958" t="str">
            <v>Green Dragon AudioVisual Ltd - (s Remploy Ltd)</v>
          </cell>
        </row>
        <row r="959">
          <cell r="C959" t="str">
            <v>Greenwich Hospital</v>
          </cell>
        </row>
        <row r="960">
          <cell r="C960" t="str">
            <v xml:space="preserve">Groceries Code Adjudicator </v>
          </cell>
        </row>
        <row r="961">
          <cell r="C961" t="str">
            <v>Groundwork Trusts (En Bloc)</v>
          </cell>
        </row>
        <row r="962">
          <cell r="C962" t="str">
            <v>Groundwork UK</v>
          </cell>
        </row>
        <row r="963">
          <cell r="C963" t="str">
            <v xml:space="preserve">Guaranteed Export Finance Corporation PLC (GEFCo) </v>
          </cell>
        </row>
        <row r="964">
          <cell r="C964" t="str">
            <v>Gwent Careers Service Partnership</v>
          </cell>
        </row>
        <row r="965">
          <cell r="C965" t="str">
            <v>Gyrfa Cymru Gogledd Orllewin Cyfyngedig</v>
          </cell>
        </row>
        <row r="966">
          <cell r="C966" t="str">
            <v>H&amp;F Homes Ltd</v>
          </cell>
        </row>
        <row r="967">
          <cell r="C967" t="str">
            <v>Hackney Homes Ltd</v>
          </cell>
        </row>
        <row r="968">
          <cell r="C968" t="str">
            <v>Halton Borough Transport</v>
          </cell>
        </row>
        <row r="969">
          <cell r="C969" t="str">
            <v>Hampshire &amp; Isle of Wight Community Rehabilitation Company (CRC)</v>
          </cell>
        </row>
        <row r="970">
          <cell r="C970" t="str">
            <v xml:space="preserve">Hannah Research Institute </v>
          </cell>
        </row>
        <row r="971">
          <cell r="C971" t="str">
            <v>Harlow - (s NTC)</v>
          </cell>
        </row>
        <row r="972">
          <cell r="C972" t="str">
            <v>Harwich Haven Authority</v>
          </cell>
        </row>
        <row r="973">
          <cell r="C973" t="str">
            <v>Hatfield - (s NTC)</v>
          </cell>
        </row>
        <row r="974">
          <cell r="C974" t="str">
            <v>Haverfordwest Aerodrome</v>
          </cell>
        </row>
        <row r="975">
          <cell r="C975" t="str">
            <v>Haverfordwest Port</v>
          </cell>
        </row>
        <row r="976">
          <cell r="C976" t="str">
            <v>Healthcare Improvement Scotland</v>
          </cell>
        </row>
        <row r="977">
          <cell r="C977" t="str">
            <v>Health Advisory Service</v>
          </cell>
        </row>
        <row r="978">
          <cell r="C978" t="str">
            <v>Health and Care Professions Council</v>
          </cell>
        </row>
        <row r="979">
          <cell r="C979" t="str">
            <v>Health and Safety Agency for Northern Ireland</v>
          </cell>
        </row>
        <row r="980">
          <cell r="C980" t="str">
            <v>Health and Safety Commission</v>
          </cell>
        </row>
        <row r="981">
          <cell r="C981" t="str">
            <v>Health and Safety Executive</v>
          </cell>
        </row>
        <row r="982">
          <cell r="C982" t="str">
            <v>Health and Safety Executive for Northern Ireland</v>
          </cell>
        </row>
        <row r="983">
          <cell r="C983" t="str">
            <v>Health and Social Care Information Centre</v>
          </cell>
        </row>
        <row r="984">
          <cell r="C984" t="str">
            <v>Health and Social Care Regulation and Quality Improvement Authority (Northern Ireland), The</v>
          </cell>
        </row>
        <row r="985">
          <cell r="C985" t="str">
            <v>Health and Social Care Trusts (Northern Ireland) (En Bloc)</v>
          </cell>
        </row>
        <row r="986">
          <cell r="C986" t="str">
            <v>Health and Social Services Boards (Northern Ireland) (En Bloc)</v>
          </cell>
        </row>
        <row r="987">
          <cell r="C987" t="str">
            <v>Health and Social Services Councils (Northern Ireland) (En Bloc)</v>
          </cell>
        </row>
        <row r="988">
          <cell r="C988" t="str">
            <v xml:space="preserve">Health and Social Services Trusts  </v>
          </cell>
        </row>
        <row r="989">
          <cell r="C989" t="str">
            <v>Health Appointments Advisory Committee</v>
          </cell>
        </row>
        <row r="990">
          <cell r="C990" t="str">
            <v>Health Authorities (England) (En Bloc)</v>
          </cell>
        </row>
        <row r="991">
          <cell r="C991" t="str">
            <v>Health Authorities (Wales) (En Bloc)</v>
          </cell>
        </row>
        <row r="992">
          <cell r="C992" t="str">
            <v>Health Boards (Scotland) (En Bloc)</v>
          </cell>
        </row>
        <row r="993">
          <cell r="C993" t="str">
            <v>Health Commission Wales</v>
          </cell>
        </row>
        <row r="994">
          <cell r="C994" t="str">
            <v>Health Development Agency</v>
          </cell>
        </row>
        <row r="995">
          <cell r="C995" t="str">
            <v>Health Education Authority</v>
          </cell>
        </row>
        <row r="996">
          <cell r="C996" t="str">
            <v>Health Education Board for Scotland</v>
          </cell>
        </row>
        <row r="997">
          <cell r="C997" t="str">
            <v>Health Education England</v>
          </cell>
        </row>
        <row r="998">
          <cell r="C998" t="str">
            <v>Health Estates (Northern Ireland)</v>
          </cell>
        </row>
        <row r="999">
          <cell r="C999" t="str">
            <v>Health Promotion Authority for Wales</v>
          </cell>
        </row>
        <row r="1000">
          <cell r="C1000" t="str">
            <v>Health Protection Agency</v>
          </cell>
        </row>
        <row r="1001">
          <cell r="C1001" t="str">
            <v>Health Research Authority</v>
          </cell>
        </row>
        <row r="1002">
          <cell r="C1002" t="str">
            <v>Health Technology Board for Scotland</v>
          </cell>
        </row>
        <row r="1003">
          <cell r="C1003" t="str">
            <v>Healthcare Commission</v>
          </cell>
        </row>
        <row r="1004">
          <cell r="C1004" t="str">
            <v>Healthwatch England</v>
          </cell>
        </row>
        <row r="1005">
          <cell r="C1005" t="str">
            <v>Hearing Aid Council</v>
          </cell>
        </row>
        <row r="1006">
          <cell r="C1006" t="str">
            <v>Heeley City Farm Ltd</v>
          </cell>
        </row>
        <row r="1007">
          <cell r="C1007" t="str">
            <v>Helensburgh Port</v>
          </cell>
        </row>
        <row r="1008">
          <cell r="C1008" t="str">
            <v>Hemel Hempstead - (s NTC)</v>
          </cell>
        </row>
        <row r="1009">
          <cell r="C1009" t="str">
            <v>Her Majesty's Courts and Tribunals Service</v>
          </cell>
        </row>
        <row r="1010">
          <cell r="C1010" t="str">
            <v>Her Majesty's Court Service</v>
          </cell>
        </row>
        <row r="1011">
          <cell r="C1011" t="str">
            <v>Her Majesty's Crown Prosecution Service Inspectorate</v>
          </cell>
        </row>
        <row r="1012">
          <cell r="C1012" t="str">
            <v>Her Majesty's Customs and Excise</v>
          </cell>
        </row>
        <row r="1013">
          <cell r="C1013" t="str">
            <v>Her Majesty's Passport Service</v>
          </cell>
        </row>
        <row r="1014">
          <cell r="C1014" t="str">
            <v>Her Majesty's Prison Service</v>
          </cell>
        </row>
        <row r="1015">
          <cell r="C1015" t="str">
            <v>Her Majesty's Revenue &amp; Customs</v>
          </cell>
        </row>
        <row r="1016">
          <cell r="C1016" t="str">
            <v>Her Majesty's Treasury</v>
          </cell>
        </row>
        <row r="1017">
          <cell r="C1017" t="str">
            <v>Heritage Lottery Fund</v>
          </cell>
        </row>
        <row r="1018">
          <cell r="C1018" t="str">
            <v>Hertfordshire Career Services Ltd</v>
          </cell>
        </row>
        <row r="1019">
          <cell r="C1019" t="str">
            <v>HGCA Ltd</v>
          </cell>
        </row>
        <row r="1020">
          <cell r="C1020" t="str">
            <v>Highlands and Islands Airports</v>
          </cell>
        </row>
        <row r="1021">
          <cell r="C1021" t="str">
            <v>Highlands &amp; Islands Enterprise</v>
          </cell>
        </row>
        <row r="1022">
          <cell r="C1022" t="str">
            <v>High Peak Community Housing Ltd</v>
          </cell>
        </row>
        <row r="1023">
          <cell r="C1023" t="str">
            <v>High Speed 2 Ltd</v>
          </cell>
        </row>
        <row r="1024">
          <cell r="C1024" t="str">
            <v>Higher Education Funding Council for England (HEFCE)</v>
          </cell>
        </row>
        <row r="1025">
          <cell r="C1025" t="str">
            <v>Higher Education Funding Council for Wales</v>
          </cell>
        </row>
        <row r="1026">
          <cell r="C1026" t="str">
            <v>Highland Regional Council Harbour</v>
          </cell>
        </row>
        <row r="1027">
          <cell r="C1027" t="str">
            <v>Highlands and Islands Airports Ltd</v>
          </cell>
        </row>
        <row r="1028">
          <cell r="C1028" t="str">
            <v>Highlands and Islands Enterprise</v>
          </cell>
        </row>
        <row r="1029">
          <cell r="C1029" t="str">
            <v>Highlands and Islands Transport Partnership (HITRANS)</v>
          </cell>
        </row>
        <row r="1030">
          <cell r="C1030" t="str">
            <v xml:space="preserve">Highways Agency </v>
          </cell>
        </row>
        <row r="1031">
          <cell r="C1031" t="str">
            <v>Hill Farming Advisory Committee for England, Wales and Northern Ireland (HFAC)</v>
          </cell>
        </row>
        <row r="1032">
          <cell r="C1032" t="str">
            <v>Hill Farming Advisory Committee for Scotland</v>
          </cell>
        </row>
        <row r="1033">
          <cell r="C1033" t="str">
            <v>Hill Farming Advisory Sub-Committee for Wales</v>
          </cell>
        </row>
        <row r="1034">
          <cell r="C1034" t="str">
            <v>Hillingdon Homes Ltd</v>
          </cell>
        </row>
        <row r="1035">
          <cell r="C1035" t="str">
            <v>Historic Buildings Council for England</v>
          </cell>
        </row>
        <row r="1036">
          <cell r="C1036" t="str">
            <v>Historic Buildings Council for Northern Ireland</v>
          </cell>
        </row>
        <row r="1037">
          <cell r="C1037" t="str">
            <v>Historic Buildings Council for Scotland</v>
          </cell>
        </row>
        <row r="1038">
          <cell r="C1038" t="str">
            <v>Historic Buildings Council for Wales</v>
          </cell>
        </row>
        <row r="1039">
          <cell r="C1039" t="str">
            <v>Historic England Limited</v>
          </cell>
        </row>
        <row r="1040">
          <cell r="C1040" t="str">
            <v>Historic Environment Advisory Council</v>
          </cell>
        </row>
        <row r="1041">
          <cell r="C1041" t="str">
            <v>Historic Environment Scotland</v>
          </cell>
        </row>
        <row r="1042">
          <cell r="C1042" t="str">
            <v>Historic Monuments Council (Northern Ireland)</v>
          </cell>
        </row>
        <row r="1043">
          <cell r="C1043" t="str">
            <v>Historic Royal Palaces Enterprises Ltd</v>
          </cell>
        </row>
        <row r="1044">
          <cell r="C1044" t="str">
            <v>Historic Royal Palaces Trust</v>
          </cell>
        </row>
        <row r="1045">
          <cell r="C1045" t="str">
            <v>Historic Scotland</v>
          </cell>
        </row>
        <row r="1046">
          <cell r="C1046" t="str">
            <v>Historical Manuscripts Commission (The Royal Commission on Historical Manuscripts)</v>
          </cell>
        </row>
        <row r="1047">
          <cell r="C1047" t="str">
            <v>HM Inspectorate of Education</v>
          </cell>
        </row>
        <row r="1048">
          <cell r="C1048" t="str">
            <v>HM Treasury UK Sovereign Sukuk Plc</v>
          </cell>
        </row>
        <row r="1049">
          <cell r="C1049" t="str">
            <v>Hobart Investments Ltd (HI) - (s BCC)</v>
          </cell>
        </row>
        <row r="1050">
          <cell r="C1050" t="str">
            <v>Holywell Trust</v>
          </cell>
        </row>
        <row r="1051">
          <cell r="C1051" t="str">
            <v>Home Office</v>
          </cell>
        </row>
        <row r="1052">
          <cell r="C1052" t="str">
            <v>Home Service Group (HS) - (s BBC)</v>
          </cell>
        </row>
        <row r="1053">
          <cell r="C1053" t="str">
            <v>Home-Grown Cereals Authority</v>
          </cell>
        </row>
        <row r="1054">
          <cell r="C1054" t="str">
            <v>Homes and Community Agency</v>
          </cell>
        </row>
        <row r="1055">
          <cell r="C1055" t="str">
            <v>Homes for Haringey Ltd</v>
          </cell>
        </row>
        <row r="1056">
          <cell r="C1056" t="str">
            <v>Homes for Islington Ltd</v>
          </cell>
        </row>
        <row r="1057">
          <cell r="C1057" t="str">
            <v>Homes for Northumberland Ltd</v>
          </cell>
        </row>
        <row r="1058">
          <cell r="C1058" t="str">
            <v>Homes in Havering Ltd</v>
          </cell>
        </row>
        <row r="1059">
          <cell r="C1059" t="str">
            <v>Homes in Sedgemoor Ltd</v>
          </cell>
        </row>
        <row r="1060">
          <cell r="C1060" t="str">
            <v>Honorary Investment Advisory Committee</v>
          </cell>
        </row>
        <row r="1061">
          <cell r="C1061" t="str">
            <v>Honours Scrutiny Committee</v>
          </cell>
        </row>
        <row r="1062">
          <cell r="C1062" t="str">
            <v>Hope Cove Harbour Commissioners</v>
          </cell>
        </row>
        <row r="1063">
          <cell r="C1063" t="str">
            <v>Hopetoun Quay Ltd - (a BWB)</v>
          </cell>
        </row>
        <row r="1064">
          <cell r="C1064" t="str">
            <v>Horniman Museum</v>
          </cell>
        </row>
        <row r="1065">
          <cell r="C1065" t="str">
            <v>Horserace Betting Levy Appeals Tribunal for England and Wales</v>
          </cell>
        </row>
        <row r="1066">
          <cell r="C1066" t="str">
            <v>Horserace Betting Levy Appeals Tribunal for Scotland</v>
          </cell>
        </row>
        <row r="1067">
          <cell r="C1067" t="str">
            <v xml:space="preserve">Horserace Betting Levy Board </v>
          </cell>
        </row>
        <row r="1068">
          <cell r="C1068" t="str">
            <v>Horserace Totaliser Board (HTB) (The Tote)</v>
          </cell>
        </row>
        <row r="1069">
          <cell r="C1069" t="str">
            <v>Horticulture Development Council</v>
          </cell>
        </row>
        <row r="1070">
          <cell r="C1070" t="str">
            <v>Horticultural Development Company Ltd</v>
          </cell>
        </row>
        <row r="1071">
          <cell r="C1071" t="str">
            <v xml:space="preserve">Horticulture Research International </v>
          </cell>
        </row>
        <row r="1072">
          <cell r="C1072" t="str">
            <v>Hounslow Homes Ltd</v>
          </cell>
        </row>
        <row r="1073">
          <cell r="C1073" t="str">
            <v>House of Lords Appointments Commission</v>
          </cell>
        </row>
        <row r="1074">
          <cell r="C1074" t="str">
            <v xml:space="preserve">Houses of Parliament </v>
          </cell>
        </row>
        <row r="1075">
          <cell r="C1075" t="str">
            <v>Housing Action Trusts</v>
          </cell>
        </row>
        <row r="1076">
          <cell r="C1076" t="str">
            <v>Housing Benefit Review Boards</v>
          </cell>
        </row>
        <row r="1077">
          <cell r="C1077" t="str">
            <v>Housing Corporation (The)</v>
          </cell>
        </row>
        <row r="1078">
          <cell r="C1078" t="str">
            <v>Housing for Wales</v>
          </cell>
        </row>
        <row r="1079">
          <cell r="C1079" t="str">
            <v>Housing Revenue Account</v>
          </cell>
        </row>
        <row r="1080">
          <cell r="C1080" t="str">
            <v>Hoy (Longhose) Aerodrome</v>
          </cell>
        </row>
        <row r="1081">
          <cell r="C1081" t="str">
            <v xml:space="preserve">HS1 Ltd </v>
          </cell>
        </row>
        <row r="1082">
          <cell r="C1082" t="str">
            <v>Hull Marina Ltd</v>
          </cell>
        </row>
        <row r="1083">
          <cell r="C1083" t="str">
            <v>Hull Resettlement Project</v>
          </cell>
        </row>
        <row r="1084">
          <cell r="C1084" t="str">
            <v>Human Fertilisation and Embryology Authority</v>
          </cell>
        </row>
        <row r="1085">
          <cell r="C1085" t="str">
            <v>Human Genetics Commission</v>
          </cell>
        </row>
        <row r="1086">
          <cell r="C1086" t="str">
            <v>Human Tissue Authority</v>
          </cell>
        </row>
        <row r="1087">
          <cell r="C1087" t="str">
            <v>Humber Bridge Board</v>
          </cell>
        </row>
        <row r="1088">
          <cell r="C1088" t="str">
            <v>Humberside International Airport Ltd (s MA)</v>
          </cell>
        </row>
        <row r="1089">
          <cell r="C1089" t="str">
            <v>Humberside, Lincolnshire &amp; North Yorkshire Community Rehabilitation Company (CRC)</v>
          </cell>
        </row>
        <row r="1090">
          <cell r="C1090" t="str">
            <v>HW Poole and Son  Ltd - (s Remploy Ltd)</v>
          </cell>
        </row>
        <row r="1091">
          <cell r="C1091" t="str">
            <v>Hybu Cig Cymru - Meat Promotion Wales</v>
          </cell>
        </row>
        <row r="1092">
          <cell r="C1092" t="str">
            <v xml:space="preserve">Hydrographic Office </v>
          </cell>
        </row>
        <row r="1093">
          <cell r="C1093" t="str">
            <v>Hywel Dda Local Health Board</v>
          </cell>
        </row>
        <row r="1094">
          <cell r="C1094" t="str">
            <v>Identity and Passport Service</v>
          </cell>
        </row>
        <row r="1095">
          <cell r="C1095" t="str">
            <v>Ilex Urban Regeneration Company Ltd</v>
          </cell>
        </row>
        <row r="1096">
          <cell r="C1096" t="str">
            <v>Ilfracombe Port</v>
          </cell>
        </row>
        <row r="1097">
          <cell r="C1097" t="str">
            <v>Immigration Appeal Tribunal</v>
          </cell>
        </row>
        <row r="1098">
          <cell r="C1098" t="str">
            <v>Immigration Appellate Authorities</v>
          </cell>
        </row>
        <row r="1099">
          <cell r="C1099" t="str">
            <v>Immigration Services Tribunal</v>
          </cell>
        </row>
        <row r="1100">
          <cell r="C1100" t="str">
            <v>Imperial War Museum</v>
          </cell>
        </row>
        <row r="1101">
          <cell r="C1101" t="str">
            <v>Import Parity Price Panel</v>
          </cell>
        </row>
        <row r="1102">
          <cell r="C1102" t="str">
            <v>Improvement and Development Agency</v>
          </cell>
        </row>
        <row r="1103">
          <cell r="C1103" t="str">
            <v>Independent Advisory Group on Teenage Pregnancy</v>
          </cell>
        </row>
        <row r="1104">
          <cell r="C1104" t="str">
            <v>Independent Commission for Aid Impact</v>
          </cell>
        </row>
        <row r="1105">
          <cell r="C1105" t="str">
            <v>Independent Housing Ombudsman Limited</v>
          </cell>
        </row>
        <row r="1106">
          <cell r="C1106" t="str">
            <v>Independent Living Fund</v>
          </cell>
        </row>
        <row r="1107">
          <cell r="C1107" t="str">
            <v>Independent Monitoring Board for the Military Corrective Training Centre</v>
          </cell>
        </row>
        <row r="1108">
          <cell r="C1108" t="str">
            <v>Independent Parliamentary Standards Authority</v>
          </cell>
        </row>
        <row r="1109">
          <cell r="C1109" t="str">
            <v>Independent Police Complaints Commission</v>
          </cell>
        </row>
        <row r="1110">
          <cell r="C1110" t="str">
            <v>Independent Review Services for Social Fund</v>
          </cell>
        </row>
        <row r="1111">
          <cell r="C1111" t="str">
            <v>Independent Safeguarding Authority</v>
          </cell>
        </row>
        <row r="1112">
          <cell r="C1112" t="str">
            <v>Independent Scientific Group on Cattle TB (ISG)</v>
          </cell>
        </row>
        <row r="1113">
          <cell r="C1113" t="str">
            <v>Independent Television Commission</v>
          </cell>
        </row>
        <row r="1114">
          <cell r="C1114" t="str">
            <v>Indian Family Pension Funds Body of Commissioners</v>
          </cell>
        </row>
        <row r="1115">
          <cell r="C1115" t="str">
            <v>Industrial Development Advisory Board</v>
          </cell>
        </row>
        <row r="1116">
          <cell r="C1116" t="str">
            <v>Industrial Development Board for Northern Ireland</v>
          </cell>
        </row>
        <row r="1117">
          <cell r="C1117" t="str">
            <v>Industrial Injuries Advisory Council</v>
          </cell>
        </row>
        <row r="1118">
          <cell r="C1118" t="str">
            <v>Industrial Research and Technology Unit (Advisory Board)</v>
          </cell>
        </row>
        <row r="1119">
          <cell r="C1119" t="str">
            <v>Industrial Training Boards</v>
          </cell>
        </row>
        <row r="1120">
          <cell r="C1120" t="str">
            <v>Industrial Tribunal Service</v>
          </cell>
        </row>
        <row r="1121">
          <cell r="C1121" t="str">
            <v>Industrial Tribunals (Northern Ireland)</v>
          </cell>
        </row>
        <row r="1122">
          <cell r="C1122" t="str">
            <v>Industry Department for Scotland</v>
          </cell>
        </row>
        <row r="1123">
          <cell r="C1123" t="str">
            <v>Information Commissioner's Office</v>
          </cell>
        </row>
        <row r="1124">
          <cell r="C1124" t="str">
            <v>Information Tribunal</v>
          </cell>
        </row>
        <row r="1125">
          <cell r="C1125" t="str">
            <v>Inland Drainage Boards</v>
          </cell>
        </row>
        <row r="1126">
          <cell r="C1126" t="str">
            <v>Inland Revenue</v>
          </cell>
        </row>
        <row r="1127">
          <cell r="C1127" t="str">
            <v>Inland Waterways Advisory Council</v>
          </cell>
        </row>
        <row r="1128">
          <cell r="C1128" t="str">
            <v>Inland Waterways Amenity Advisory Council</v>
          </cell>
        </row>
        <row r="1129">
          <cell r="C1129" t="str">
            <v>Inshore Fisheries and Conservation Authorities (England)</v>
          </cell>
        </row>
        <row r="1130">
          <cell r="C1130" t="str">
            <v>Insolvency Practitioners Tribunal</v>
          </cell>
        </row>
        <row r="1131">
          <cell r="C1131" t="str">
            <v>Insolvency Rules Committee</v>
          </cell>
        </row>
        <row r="1132">
          <cell r="C1132" t="str">
            <v>Insolvency Service</v>
          </cell>
        </row>
        <row r="1133">
          <cell r="C1133" t="str">
            <v>Insolvency Service Investment Account</v>
          </cell>
        </row>
        <row r="1134">
          <cell r="C1134" t="str">
            <v>Institute for Animal Health</v>
          </cell>
        </row>
        <row r="1135">
          <cell r="C1135" t="str">
            <v>Institute of Animal Physiology</v>
          </cell>
        </row>
        <row r="1136">
          <cell r="C1136" t="str">
            <v>Institute of Hydrology</v>
          </cell>
        </row>
        <row r="1137">
          <cell r="C1137" t="str">
            <v>Institute of Oceanographic Sciences</v>
          </cell>
        </row>
        <row r="1138">
          <cell r="C1138" t="str">
            <v>Institute of Terrestrial Ecology</v>
          </cell>
        </row>
        <row r="1139">
          <cell r="C1139" t="str">
            <v>IBS Viridian Ltd - (s BNFL)</v>
          </cell>
        </row>
        <row r="1140">
          <cell r="C1140" t="str">
            <v>Institution for Further Education (IFE)</v>
          </cell>
        </row>
        <row r="1141">
          <cell r="C1141" t="str">
            <v>Institutions of Further Education (Northern Ireland)</v>
          </cell>
        </row>
        <row r="1142">
          <cell r="C1142" t="str">
            <v>Institution for Further Education (IFE)</v>
          </cell>
        </row>
        <row r="1143">
          <cell r="C1143" t="str">
            <v>Intack Services Limited</v>
          </cell>
        </row>
        <row r="1144">
          <cell r="C1144" t="str">
            <v>Integrated Transport Authorities</v>
          </cell>
        </row>
        <row r="1145">
          <cell r="C1145" t="str">
            <v>Intelligence Services Tribunal</v>
          </cell>
        </row>
        <row r="1146">
          <cell r="C1146" t="str">
            <v>Interception of Communications Tribunal</v>
          </cell>
        </row>
        <row r="1147">
          <cell r="C1147" t="str">
            <v>Internal Drainage Boards</v>
          </cell>
        </row>
        <row r="1148">
          <cell r="C1148" t="str">
            <v>International Nuclear Services Ltd - (s BNG / BNFL)</v>
          </cell>
        </row>
        <row r="1149">
          <cell r="C1149" t="str">
            <v>International Oil and Gas Business Advisory Board</v>
          </cell>
        </row>
        <row r="1150">
          <cell r="C1150" t="str">
            <v>International Rail Regulator (IRR)</v>
          </cell>
        </row>
        <row r="1151">
          <cell r="C1151" t="str">
            <v>Intervention Board for Agricultural Produce</v>
          </cell>
        </row>
        <row r="1152">
          <cell r="C1152" t="str">
            <v>InterTradeIreland</v>
          </cell>
        </row>
        <row r="1153">
          <cell r="C1153" t="str">
            <v>Inventures</v>
          </cell>
        </row>
        <row r="1154">
          <cell r="C1154" t="str">
            <v>Inverary Port</v>
          </cell>
        </row>
        <row r="1155">
          <cell r="C1155" t="str">
            <v>Invest Northern Ireland</v>
          </cell>
        </row>
        <row r="1156">
          <cell r="C1156" t="str">
            <v>Investigatory Powers Tribunal</v>
          </cell>
        </row>
        <row r="1157">
          <cell r="C1157" t="str">
            <v>Investors in People UK (IipUK)</v>
          </cell>
        </row>
        <row r="1158">
          <cell r="C1158" t="str">
            <v>Ipswich Buses Ltd</v>
          </cell>
        </row>
        <row r="1159">
          <cell r="C1159" t="str">
            <v>Irish Land Purchase Fund</v>
          </cell>
        </row>
        <row r="1160">
          <cell r="C1160" t="str">
            <v>Irvine Development Corporation</v>
          </cell>
        </row>
        <row r="1161">
          <cell r="C1161" t="str">
            <v>Isle of Skye Aerodrome</v>
          </cell>
        </row>
        <row r="1162">
          <cell r="C1162" t="str">
            <v xml:space="preserve">Islecare </v>
          </cell>
        </row>
        <row r="1163">
          <cell r="C1163" t="str">
            <v>Islwyn Borough Transport Ltd</v>
          </cell>
        </row>
        <row r="1164">
          <cell r="C1164" t="str">
            <v xml:space="preserve">Issue Department </v>
          </cell>
        </row>
        <row r="1165">
          <cell r="C1165" t="str">
            <v>ITSO Ltd</v>
          </cell>
        </row>
        <row r="1166">
          <cell r="C1166" t="str">
            <v>ITSO Services Ltd</v>
          </cell>
        </row>
        <row r="1167">
          <cell r="C1167" t="str">
            <v>IT Services Ltd - (s BNFL)</v>
          </cell>
        </row>
        <row r="1168">
          <cell r="C1168" t="str">
            <v>Jobcentre Plus</v>
          </cell>
        </row>
        <row r="1169">
          <cell r="C1169" t="str">
            <v>Joint Air Reconnaissance Intelligence Centre</v>
          </cell>
        </row>
        <row r="1170">
          <cell r="C1170" t="str">
            <v>Joint Committee on Vaccination and Immunisation</v>
          </cell>
        </row>
        <row r="1171">
          <cell r="C1171" t="str">
            <v>Joint Fire and Rescue Boards (Scotland)</v>
          </cell>
        </row>
        <row r="1172">
          <cell r="C1172" t="str">
            <v>Joint Nature Conservation Committee (JNCC)</v>
          </cell>
        </row>
        <row r="1173">
          <cell r="C1173" t="str">
            <v>Joint Prison/Probation Accreditation Panel</v>
          </cell>
        </row>
        <row r="1174">
          <cell r="C1174" t="str">
            <v>Judge Advocate General</v>
          </cell>
        </row>
        <row r="1175">
          <cell r="C1175" t="str">
            <v>Judicial College</v>
          </cell>
        </row>
        <row r="1176">
          <cell r="C1176" t="str">
            <v>Judicial Office</v>
          </cell>
        </row>
        <row r="1177">
          <cell r="C1177" t="str">
            <v>Judicial College</v>
          </cell>
        </row>
        <row r="1178">
          <cell r="C1178" t="str">
            <v>Judicial Studies Board</v>
          </cell>
        </row>
        <row r="1179">
          <cell r="C1179" t="str">
            <v>Justices of the Peace Advisory Committees (Scotland)</v>
          </cell>
        </row>
        <row r="1180">
          <cell r="C1180" t="str">
            <v>Juvenile Justice Board</v>
          </cell>
        </row>
        <row r="1181">
          <cell r="C1181" t="str">
            <v>JV Network LLC [USA] (50%) (sBBCW) (Associate)</v>
          </cell>
        </row>
        <row r="1182">
          <cell r="C1182" t="str">
            <v>jv. JV Programmes LLC [USA] (50%) (sBBCW)</v>
          </cell>
        </row>
        <row r="1183">
          <cell r="C1183" t="str">
            <v>jv. UKTV1 - UK Channel Management Ltd (50%) (sBBCW)</v>
          </cell>
        </row>
        <row r="1184">
          <cell r="C1184" t="str">
            <v>jv. UKTV2 - UK Gold Holdings Ltd (50%) (sBBCW)</v>
          </cell>
        </row>
        <row r="1185">
          <cell r="C1185" t="str">
            <v>Kensington and Chelsea Tenant Management Organisation Ltd</v>
          </cell>
        </row>
        <row r="1186">
          <cell r="C1186" t="str">
            <v>Kent, Surrey &amp; Sussex Community Rehabilitation Company (CRC)</v>
          </cell>
        </row>
        <row r="1187">
          <cell r="C1187" t="str">
            <v>Kielder Property Management Ltd</v>
          </cell>
        </row>
        <row r="1188">
          <cell r="C1188" t="str">
            <v>Kings College Hospital NHS Trust</v>
          </cell>
        </row>
        <row r="1189">
          <cell r="C1189" t="str">
            <v>Kirklees Community Association</v>
          </cell>
        </row>
        <row r="1190">
          <cell r="C1190" t="str">
            <v>Kirklees Henry Boot Partnership Ltd</v>
          </cell>
        </row>
        <row r="1191">
          <cell r="C1191" t="str">
            <v>Kirklees Media Centre</v>
          </cell>
        </row>
        <row r="1192">
          <cell r="C1192" t="str">
            <v>Kirklees Neighbourhood Housing Ltd</v>
          </cell>
        </row>
        <row r="1193">
          <cell r="C1193" t="str">
            <v>Kirklees Stadium Development Ltd</v>
          </cell>
        </row>
        <row r="1194">
          <cell r="C1194" t="str">
            <v>Kirklees Theatre Trust</v>
          </cell>
        </row>
        <row r="1195">
          <cell r="C1195" t="str">
            <v>Kirkwell Port</v>
          </cell>
        </row>
        <row r="1196">
          <cell r="C1196" t="str">
            <v>Know How Fund Advisory Board</v>
          </cell>
        </row>
        <row r="1197">
          <cell r="C1197" t="str">
            <v>KXC Landowners Limited</v>
          </cell>
        </row>
        <row r="1198">
          <cell r="C1198" t="str">
            <v>Laboratory Services Advisory Committee</v>
          </cell>
        </row>
        <row r="1199">
          <cell r="C1199" t="str">
            <v>Labour Relations Agency</v>
          </cell>
        </row>
        <row r="1200">
          <cell r="C1200" t="str">
            <v>Lace Hall Ltd, The</v>
          </cell>
        </row>
        <row r="1201">
          <cell r="C1201" t="str">
            <v xml:space="preserve">Laganside Corporation </v>
          </cell>
        </row>
        <row r="1202">
          <cell r="C1202" t="str">
            <v>Lake District National Park Authority</v>
          </cell>
        </row>
        <row r="1203">
          <cell r="C1203" t="str">
            <v>Lambeth Living Ltd</v>
          </cell>
        </row>
        <row r="1204">
          <cell r="C1204" t="str">
            <v>Land and Property Services</v>
          </cell>
        </row>
        <row r="1205">
          <cell r="C1205" t="str">
            <v>Land Authority for Wales</v>
          </cell>
        </row>
        <row r="1206">
          <cell r="C1206" t="str">
            <v>Land Reform Advisory Committee for Northern Ireland</v>
          </cell>
        </row>
        <row r="1207">
          <cell r="C1207" t="str">
            <v xml:space="preserve">Land Registers of Northern Ireland </v>
          </cell>
        </row>
        <row r="1208">
          <cell r="C1208" t="str">
            <v>Land Registration Rules Committee</v>
          </cell>
        </row>
        <row r="1209">
          <cell r="C1209" t="str">
            <v>Land Registry, Her Majesty’s</v>
          </cell>
        </row>
        <row r="1210">
          <cell r="C1210" t="str">
            <v>Lands Tribunal</v>
          </cell>
        </row>
        <row r="1211">
          <cell r="C1211" t="str">
            <v>Lands Tribunal for Scotland</v>
          </cell>
        </row>
        <row r="1212">
          <cell r="C1212" t="str">
            <v>Langstone Harbour Board</v>
          </cell>
        </row>
        <row r="1213">
          <cell r="C1213" t="str">
            <v xml:space="preserve">Larch Cartons Ltd - (s Remploy Ltd) </v>
          </cell>
        </row>
        <row r="1214">
          <cell r="C1214" t="str">
            <v>Larch Industries Ltd - (s Remploy Ltd)</v>
          </cell>
        </row>
        <row r="1215">
          <cell r="C1215" t="str">
            <v>Larch Packaging Ltd - (s Remploy Ltd)</v>
          </cell>
        </row>
        <row r="1216">
          <cell r="C1216" t="str">
            <v>Larch Plastics Ltd - (s Remploy Ltd)</v>
          </cell>
        </row>
        <row r="1217">
          <cell r="C1217" t="str">
            <v>Law Commission</v>
          </cell>
        </row>
        <row r="1218">
          <cell r="C1218" t="str">
            <v xml:space="preserve">Law Reform Advisory Committee for Northern Ireland </v>
          </cell>
        </row>
        <row r="1219">
          <cell r="C1219" t="str">
            <v>LCR Finance plc</v>
          </cell>
        </row>
        <row r="1220">
          <cell r="C1220" t="str">
            <v>LCR Finance plc</v>
          </cell>
        </row>
        <row r="1221">
          <cell r="C1221" t="str">
            <v>LCR Treasury Management Limited</v>
          </cell>
        </row>
        <row r="1222">
          <cell r="C1222" t="str">
            <v>Lee Valley Regional Park Authority</v>
          </cell>
        </row>
        <row r="1223">
          <cell r="C1223" t="str">
            <v>Learning and Skills Council</v>
          </cell>
        </row>
        <row r="1224">
          <cell r="C1224" t="str">
            <v>Learning and Skills Development Agency</v>
          </cell>
        </row>
        <row r="1225">
          <cell r="C1225" t="str">
            <v>Learning and Skills Improvement Service (LSIS)</v>
          </cell>
        </row>
        <row r="1226">
          <cell r="C1226" t="str">
            <v>Learning and Teaching Scotland</v>
          </cell>
        </row>
        <row r="1227">
          <cell r="C1227" t="str">
            <v>LEASE Conferences Ltd</v>
          </cell>
        </row>
        <row r="1228">
          <cell r="C1228" t="str">
            <v>Leasehold Advisory Service</v>
          </cell>
        </row>
        <row r="1229">
          <cell r="C1229" t="str">
            <v>Leeds Port - (s BWB)</v>
          </cell>
        </row>
        <row r="1230">
          <cell r="C1230" t="str">
            <v>Legacy Trust UK Ltd</v>
          </cell>
        </row>
        <row r="1231">
          <cell r="C1231" t="str">
            <v>Legal Aid Agency</v>
          </cell>
        </row>
        <row r="1232">
          <cell r="C1232" t="str">
            <v>Legal Aid Board</v>
          </cell>
        </row>
        <row r="1233">
          <cell r="C1233" t="str">
            <v>Legal Secretariat to the Law Officers, the</v>
          </cell>
        </row>
        <row r="1234">
          <cell r="C1234" t="str">
            <v>Legal Services Board</v>
          </cell>
        </row>
        <row r="1235">
          <cell r="C1235" t="str">
            <v>Legal Services Commission</v>
          </cell>
        </row>
        <row r="1236">
          <cell r="C1236" t="str">
            <v>Legal Services Complaints Commissioner</v>
          </cell>
        </row>
        <row r="1237">
          <cell r="C1237" t="str">
            <v>Legal Services Consultative Panel</v>
          </cell>
        </row>
        <row r="1238">
          <cell r="C1238" t="str">
            <v xml:space="preserve">Legal Services Ombudsman </v>
          </cell>
        </row>
        <row r="1239">
          <cell r="C1239" t="str">
            <v>Leigh Port</v>
          </cell>
        </row>
        <row r="1240">
          <cell r="C1240" t="str">
            <v>Lewisham Homes Ltd</v>
          </cell>
        </row>
        <row r="1241">
          <cell r="C1241" t="str">
            <v>Legal Services Commission</v>
          </cell>
        </row>
        <row r="1242">
          <cell r="C1242" t="str">
            <v>Library and Information Commission</v>
          </cell>
        </row>
        <row r="1243">
          <cell r="C1243" t="str">
            <v>Library and Information Services Council (Wales)</v>
          </cell>
        </row>
        <row r="1244">
          <cell r="C1244" t="str">
            <v>Life and other Annuities Warrent Account</v>
          </cell>
        </row>
        <row r="1245">
          <cell r="C1245" t="str">
            <v>Limehouse Developments Ltd (dormant) - (s BWB)</v>
          </cell>
        </row>
        <row r="1246">
          <cell r="C1246" t="str">
            <v>LINK/TCS Board</v>
          </cell>
        </row>
        <row r="1247">
          <cell r="C1247" t="str">
            <v>Littlehampton Harbour Board</v>
          </cell>
        </row>
        <row r="1248">
          <cell r="C1248" t="str">
            <v>Liverpool Housing Action Trust</v>
          </cell>
        </row>
        <row r="1249">
          <cell r="C1249" t="str">
            <v>Livestock and Meat Commission for Northern Ireland</v>
          </cell>
        </row>
        <row r="1250">
          <cell r="C1250" t="str">
            <v>Living East (East of England Cultural Consortium)</v>
          </cell>
        </row>
        <row r="1251">
          <cell r="C1251" t="str">
            <v>Leed North East Homes Ltd</v>
          </cell>
        </row>
        <row r="1252">
          <cell r="C1252" t="str">
            <v>Leeds Bradford International Airport</v>
          </cell>
        </row>
        <row r="1253">
          <cell r="C1253" t="str">
            <v>Leeds East Homes Ltd</v>
          </cell>
        </row>
        <row r="1254">
          <cell r="C1254" t="str">
            <v>Leeds North West Homes Ltd</v>
          </cell>
        </row>
        <row r="1255">
          <cell r="C1255" t="str">
            <v>Leeds South East Homes Ltd</v>
          </cell>
        </row>
        <row r="1256">
          <cell r="C1256" t="str">
            <v>Leeds South Homes Ltd</v>
          </cell>
        </row>
        <row r="1257">
          <cell r="C1257" t="str">
            <v>Leeds West Homes Ltd</v>
          </cell>
        </row>
        <row r="1258">
          <cell r="C1258" t="str">
            <v>Livingstone Development Corporation</v>
          </cell>
        </row>
        <row r="1259">
          <cell r="C1259" t="str">
            <v>Lloyds Bank (BLSA)</v>
          </cell>
        </row>
        <row r="1260">
          <cell r="C1260" t="str">
            <v xml:space="preserve">Lloyds Banking Group plc </v>
          </cell>
        </row>
        <row r="1261">
          <cell r="C1261" t="str">
            <v>London &amp; Continental Railways Limited</v>
          </cell>
        </row>
        <row r="1262">
          <cell r="C1262" t="str">
            <v>Lloyds Bank plc</v>
          </cell>
        </row>
        <row r="1263">
          <cell r="C1263" t="str">
            <v>Lloyds Bank Private Banking Limited</v>
          </cell>
        </row>
        <row r="1264">
          <cell r="C1264" t="str">
            <v>Local Authorities Departments (En Bloc)</v>
          </cell>
        </row>
        <row r="1265">
          <cell r="C1265" t="str">
            <v>Lloyds Banking Group plc subsidiaries</v>
          </cell>
        </row>
        <row r="1266">
          <cell r="C1266" t="str">
            <v xml:space="preserve">Local Authority Airports </v>
          </cell>
        </row>
        <row r="1267">
          <cell r="C1267" t="str">
            <v>Local Authority Bus and Tram Companies</v>
          </cell>
        </row>
        <row r="1268">
          <cell r="C1268" t="str">
            <v>Local Better Regulation Office (LBRO)</v>
          </cell>
        </row>
        <row r="1269">
          <cell r="C1269" t="str">
            <v>Local Enterprise Development Unit</v>
          </cell>
        </row>
        <row r="1270">
          <cell r="C1270" t="str">
            <v>Local Government Association</v>
          </cell>
        </row>
        <row r="1271">
          <cell r="C1271" t="str">
            <v>Local Government Association (Properties) Ltd</v>
          </cell>
        </row>
        <row r="1272">
          <cell r="C1272" t="str">
            <v>Local Government Boundary Commission for England</v>
          </cell>
        </row>
        <row r="1273">
          <cell r="C1273" t="str">
            <v>Local Government Boundary Commission for Scotland</v>
          </cell>
        </row>
        <row r="1274">
          <cell r="C1274" t="str">
            <v>Local Government Boundary Commission for Wales</v>
          </cell>
        </row>
        <row r="1275">
          <cell r="C1275" t="str">
            <v xml:space="preserve">Local Government Data Unit Wales </v>
          </cell>
        </row>
        <row r="1276">
          <cell r="C1276" t="str">
            <v>Local Government Information Unit</v>
          </cell>
        </row>
        <row r="1277">
          <cell r="C1277" t="str">
            <v>Local Government International Bureau</v>
          </cell>
        </row>
        <row r="1278">
          <cell r="C1278" t="str">
            <v>Local Government Commission for England</v>
          </cell>
        </row>
        <row r="1279">
          <cell r="C1279" t="str">
            <v>Local Government Property Commission (Scotland)</v>
          </cell>
        </row>
        <row r="1280">
          <cell r="C1280" t="str">
            <v>Local Government Residuary Body</v>
          </cell>
        </row>
        <row r="1281">
          <cell r="C1281" t="str">
            <v xml:space="preserve">Local Government Residuary Body, (England) </v>
          </cell>
        </row>
        <row r="1282">
          <cell r="C1282" t="str">
            <v>Local Government Staff Commission (England)</v>
          </cell>
        </row>
        <row r="1283">
          <cell r="C1283" t="str">
            <v>Local Learning and Skills Councils</v>
          </cell>
        </row>
        <row r="1284">
          <cell r="C1284" t="str">
            <v>Local Partnerships LLP</v>
          </cell>
        </row>
        <row r="1285">
          <cell r="C1285" t="str">
            <v>Loch Lomond and the Trossachs National Park Authority</v>
          </cell>
        </row>
        <row r="1286">
          <cell r="C1286" t="str">
            <v>Lochmaddy Port</v>
          </cell>
        </row>
        <row r="1287">
          <cell r="C1287" t="str">
            <v>Logistic Information Systems Agency</v>
          </cell>
        </row>
        <row r="1288">
          <cell r="C1288" t="str">
            <v>London &amp; Continental Railways (LCR) Limited</v>
          </cell>
        </row>
        <row r="1289">
          <cell r="C1289" t="str">
            <v>London &amp; Continental Stations &amp; Property Limited</v>
          </cell>
        </row>
        <row r="1290">
          <cell r="C1290" t="str">
            <v>London and Partners Ltd</v>
          </cell>
        </row>
        <row r="1291">
          <cell r="C1291" t="str">
            <v>London and Partners International Ltd</v>
          </cell>
        </row>
        <row r="1292">
          <cell r="C1292" t="str">
            <v>London Boroughs (En Bloc)</v>
          </cell>
        </row>
        <row r="1293">
          <cell r="C1293" t="str">
            <v>London Bus Services Ltd (s.TfL)</v>
          </cell>
        </row>
        <row r="1294">
          <cell r="C1294" t="str">
            <v>London Buses Ltd (s.TfL)</v>
          </cell>
        </row>
        <row r="1295">
          <cell r="C1295" t="str">
            <v>London Community Rehabilitation Company (CRC)</v>
          </cell>
        </row>
        <row r="1296">
          <cell r="C1296" t="str">
            <v>Joint Fire and Rescue Boards (Scotland)</v>
          </cell>
        </row>
        <row r="1297">
          <cell r="C1297" t="str">
            <v>London Development Agency</v>
          </cell>
        </row>
        <row r="1298">
          <cell r="C1298" t="str">
            <v>London Docklands Development Corporation - (LDDC)</v>
          </cell>
        </row>
        <row r="1299">
          <cell r="C1299" t="str">
            <v>London Fire and Emergency Planning Authority, The</v>
          </cell>
        </row>
        <row r="1300">
          <cell r="C1300" t="str">
            <v>London Legacy Development Corporation</v>
          </cell>
        </row>
        <row r="1301">
          <cell r="C1301" t="str">
            <v>London Luton Airport Ltd</v>
          </cell>
        </row>
        <row r="1302">
          <cell r="C1302" t="str">
            <v>London Olympic Bid Company / London 2012 Ltd</v>
          </cell>
        </row>
        <row r="1303">
          <cell r="C1303" t="str">
            <v>London Organising Committee of the Olympic Games (LOCOG)</v>
          </cell>
        </row>
        <row r="1304">
          <cell r="C1304" t="str">
            <v>London Pensions Fund Authority (operations)</v>
          </cell>
        </row>
        <row r="1305">
          <cell r="C1305" t="str">
            <v>London Organising Committee of the Olympic Games (LOCOG)</v>
          </cell>
        </row>
        <row r="1306">
          <cell r="C1306" t="str">
            <v>London Region Electricity Consumers’ Committee</v>
          </cell>
        </row>
        <row r="1307">
          <cell r="C1307" t="str">
            <v>London Regional Transport</v>
          </cell>
        </row>
        <row r="1308">
          <cell r="C1308" t="str">
            <v>London River Services Ltd (s.TfL)</v>
          </cell>
        </row>
        <row r="1309">
          <cell r="C1309" t="str">
            <v>London Thames Gateway Development Corporation</v>
          </cell>
        </row>
        <row r="1310">
          <cell r="C1310" t="str">
            <v>London Transport Museum (s.TfL)</v>
          </cell>
        </row>
        <row r="1311">
          <cell r="C1311" t="str">
            <v>London Transport Museum (Trading) Ltd</v>
          </cell>
        </row>
        <row r="1312">
          <cell r="C1312" t="str">
            <v>London Transport Users Committee (LTUC)</v>
          </cell>
        </row>
        <row r="1313">
          <cell r="C1313" t="str">
            <v>London Underground Ltd</v>
          </cell>
        </row>
        <row r="1314">
          <cell r="C1314" t="str">
            <v>London Waste and Recycling Board</v>
          </cell>
        </row>
        <row r="1315">
          <cell r="C1315" t="str">
            <v>Londonderry Port and Harbour Commissioners</v>
          </cell>
        </row>
        <row r="1316">
          <cell r="C1316" t="str">
            <v>Lord Chancellor's Department</v>
          </cell>
        </row>
        <row r="1317">
          <cell r="C1317" t="str">
            <v>Lord Chancellor's Legal Aid Advisory Committee (Northern Ireland)</v>
          </cell>
        </row>
        <row r="1318">
          <cell r="C1318" t="str">
            <v>Lord Chief Justice, The</v>
          </cell>
        </row>
        <row r="1319">
          <cell r="C1319" t="str">
            <v>Lothian Buses plc</v>
          </cell>
        </row>
        <row r="1320">
          <cell r="C1320" t="str">
            <v>Loughs Agency</v>
          </cell>
        </row>
        <row r="1321">
          <cell r="C1321" t="str">
            <v>Low Carbon Contracts Company (LCCC)</v>
          </cell>
        </row>
        <row r="1322">
          <cell r="C1322" t="str">
            <v>Low Level Waste Repository (LLWR) Ltd</v>
          </cell>
        </row>
        <row r="1323">
          <cell r="C1323" t="str">
            <v>Low Pay Commission</v>
          </cell>
        </row>
        <row r="1324">
          <cell r="C1324" t="str">
            <v>LUL Nominee BCV Ltd</v>
          </cell>
        </row>
        <row r="1325">
          <cell r="C1325" t="str">
            <v xml:space="preserve">LUL Nominee SSL Ltd </v>
          </cell>
        </row>
        <row r="1326">
          <cell r="C1326" t="str">
            <v>Luton International Airport Ltd</v>
          </cell>
        </row>
        <row r="1327">
          <cell r="C1327" t="str">
            <v xml:space="preserve">Lyme Regis Port   </v>
          </cell>
        </row>
        <row r="1328">
          <cell r="C1328" t="str">
            <v>Macaulay Land Use Research Institute</v>
          </cell>
        </row>
        <row r="1329">
          <cell r="C1329" t="str">
            <v>Macaulay Research and Consultancy Services Ltd</v>
          </cell>
        </row>
        <row r="1330">
          <cell r="C1330" t="str">
            <v>Macduff Port</v>
          </cell>
        </row>
        <row r="1331">
          <cell r="C1331" t="str">
            <v>MacFarlane Trust</v>
          </cell>
        </row>
        <row r="1332">
          <cell r="C1332" t="str">
            <v>Magistrates Courts (En Bloc)</v>
          </cell>
        </row>
        <row r="1333">
          <cell r="C1333" t="str">
            <v>Magistrates Courts Rule Committee</v>
          </cell>
        </row>
        <row r="1334">
          <cell r="C1334" t="str">
            <v>Magistrates Courts Rules Committee (Northern Ireland)</v>
          </cell>
        </row>
        <row r="1335">
          <cell r="C1335" t="str">
            <v>Magnox Ltd</v>
          </cell>
        </row>
        <row r="1336">
          <cell r="C1336" t="str">
            <v>Magnox Electric Ltd (s BNFL)</v>
          </cell>
        </row>
        <row r="1337">
          <cell r="C1337" t="str">
            <v>Magnox Electric plc</v>
          </cell>
        </row>
        <row r="1338">
          <cell r="C1338" t="str">
            <v>Magnox North Ltd. (s. BNFL)</v>
          </cell>
        </row>
        <row r="1339">
          <cell r="C1339" t="str">
            <v>Magnox South Ltd. (s. BNFL)</v>
          </cell>
        </row>
        <row r="1340">
          <cell r="C1340" t="str">
            <v>Manchester (Barton) Aerodrome</v>
          </cell>
        </row>
        <row r="1341">
          <cell r="C1341" t="str">
            <v>Magnox North Ltd. (s. BNFL)</v>
          </cell>
        </row>
        <row r="1342">
          <cell r="C1342" t="str">
            <v>Magnox South Ltd. (s. BNFL)</v>
          </cell>
        </row>
        <row r="1343">
          <cell r="C1343" t="str">
            <v>Manchester Airport Building Ltd (s MA)</v>
          </cell>
        </row>
        <row r="1344">
          <cell r="C1344" t="str">
            <v>Manchester Airport Employment Services Ltd (s MA)</v>
          </cell>
        </row>
        <row r="1345">
          <cell r="C1345" t="str">
            <v>Manchester Airport Finance Holdings Ltd</v>
          </cell>
        </row>
        <row r="1346">
          <cell r="C1346" t="str">
            <v xml:space="preserve">Manchester Airport Finance Ltd (s MA) </v>
          </cell>
        </row>
        <row r="1347">
          <cell r="C1347" t="str">
            <v>Manchester Airport Group Finance Ltd</v>
          </cell>
        </row>
        <row r="1348">
          <cell r="C1348" t="str">
            <v>Manchester Airport Group plc</v>
          </cell>
        </row>
        <row r="1349">
          <cell r="C1349" t="str">
            <v>Manchester Airport Group Property Developments Ltd</v>
          </cell>
        </row>
        <row r="1350">
          <cell r="C1350" t="str">
            <v>Manchester Airport Group Property Services Ltd</v>
          </cell>
        </row>
        <row r="1351">
          <cell r="C1351" t="str">
            <v>Manchester Airport plc</v>
          </cell>
        </row>
        <row r="1352">
          <cell r="C1352" t="str">
            <v>Manchester Investment and Development Agency Service Ltd</v>
          </cell>
        </row>
        <row r="1353">
          <cell r="C1353" t="str">
            <v>Manchester Airport Holdings Limited</v>
          </cell>
        </row>
        <row r="1354">
          <cell r="C1354" t="str">
            <v>Mansfields (Norwich) Ltd - (s Remploy Ltd )</v>
          </cell>
        </row>
        <row r="1355">
          <cell r="C1355" t="str">
            <v>Mansfields Group Ltd - (s Remploy Ltd)</v>
          </cell>
        </row>
        <row r="1356">
          <cell r="C1356" t="str">
            <v>Marine and Aviation (War Risks) Fund</v>
          </cell>
        </row>
        <row r="1357">
          <cell r="C1357" t="str">
            <v>Marine and Fisheries Agency</v>
          </cell>
        </row>
        <row r="1358">
          <cell r="C1358" t="str">
            <v>Marine Management Organisation</v>
          </cell>
        </row>
        <row r="1359">
          <cell r="C1359" t="str">
            <v>Marine Safety Agency</v>
          </cell>
        </row>
        <row r="1360">
          <cell r="C1360" t="str">
            <v>Marine Scotland</v>
          </cell>
        </row>
        <row r="1361">
          <cell r="C1361" t="str">
            <v>Maritime and Coastguard Agency</v>
          </cell>
        </row>
        <row r="1362">
          <cell r="C1362" t="str">
            <v>Marshall Aid Commemoration Commission</v>
          </cell>
        </row>
        <row r="1363">
          <cell r="C1363" t="str">
            <v>Master of the Rolls</v>
          </cell>
        </row>
        <row r="1364">
          <cell r="C1364" t="str">
            <v>Mayor's Office for Policing and Crime</v>
          </cell>
        </row>
        <row r="1365">
          <cell r="C1365" t="str">
            <v>Maze / Long Kesh Development Corporation</v>
          </cell>
        </row>
        <row r="1366">
          <cell r="C1366" t="str">
            <v>Measurement Advisory Committee</v>
          </cell>
        </row>
        <row r="1367">
          <cell r="C1367" t="str">
            <v>Meat and Livestock Commission (MLC)</v>
          </cell>
        </row>
        <row r="1368">
          <cell r="C1368" t="str">
            <v>Meat Hygiene Advisory Committee</v>
          </cell>
        </row>
        <row r="1369">
          <cell r="C1369" t="str">
            <v>Meat Hygiene Appeals Tribunal for England and Wales</v>
          </cell>
        </row>
        <row r="1370">
          <cell r="C1370" t="str">
            <v xml:space="preserve">Meat Hygiene Service </v>
          </cell>
        </row>
        <row r="1371">
          <cell r="C1371" t="str">
            <v>Medical Appeal Tribunals Northern Ireland</v>
          </cell>
        </row>
        <row r="1372">
          <cell r="C1372" t="str">
            <v>Medical Appeals Tribunal</v>
          </cell>
        </row>
        <row r="1373">
          <cell r="C1373" t="str">
            <v>Medical Devices Agency</v>
          </cell>
        </row>
        <row r="1374">
          <cell r="C1374" t="str">
            <v>Medical Practices Committee</v>
          </cell>
        </row>
        <row r="1375">
          <cell r="C1375" t="str">
            <v>Medical Research Council</v>
          </cell>
        </row>
        <row r="1376">
          <cell r="C1376" t="str">
            <v>Medical Research Council Technology</v>
          </cell>
        </row>
        <row r="1377">
          <cell r="C1377" t="str">
            <v>Medical Supplies Agency</v>
          </cell>
        </row>
        <row r="1378">
          <cell r="C1378" t="str">
            <v>Medical Workforce Standing Advisory Committee</v>
          </cell>
        </row>
        <row r="1379">
          <cell r="C1379" t="str">
            <v>Medicines and Healthcare products Regulatory Agency</v>
          </cell>
        </row>
        <row r="1380">
          <cell r="C1380" t="str">
            <v>Medicines Commission</v>
          </cell>
        </row>
        <row r="1381">
          <cell r="C1381" t="str">
            <v>Mental Health Act Commission</v>
          </cell>
        </row>
        <row r="1382">
          <cell r="C1382" t="str">
            <v>Mental Health Commission for Northern Ireland</v>
          </cell>
        </row>
        <row r="1383">
          <cell r="C1383" t="str">
            <v>Mental Health Review Tribunal</v>
          </cell>
        </row>
        <row r="1384">
          <cell r="C1384" t="str">
            <v>Mental Health Review Tribunal for Northern Ireland</v>
          </cell>
        </row>
        <row r="1385">
          <cell r="C1385" t="str">
            <v>Mental Health Review Tribunal for Wales</v>
          </cell>
        </row>
        <row r="1386">
          <cell r="C1386" t="str">
            <v>Mental Welfare Commission for Scotland</v>
          </cell>
        </row>
        <row r="1387">
          <cell r="C1387" t="str">
            <v>Merchant Navy Reserve</v>
          </cell>
        </row>
        <row r="1388">
          <cell r="C1388" t="str">
            <v>Merseyside and North Wales Region Electricity Consumers’ Committee</v>
          </cell>
        </row>
        <row r="1389">
          <cell r="C1389" t="str">
            <v>Merseyside Community Rehabilitation Company (CRC)</v>
          </cell>
        </row>
        <row r="1390">
          <cell r="C1390" t="str">
            <v>Merseyside Development Corporation</v>
          </cell>
        </row>
        <row r="1391">
          <cell r="C1391" t="str">
            <v xml:space="preserve">Merseyside Passenger Transport Executive - (s PTE)  </v>
          </cell>
        </row>
        <row r="1392">
          <cell r="C1392" t="str">
            <v>Merseyside Waste Authority</v>
          </cell>
        </row>
        <row r="1393">
          <cell r="C1393" t="str">
            <v>Meteorological Office</v>
          </cell>
        </row>
        <row r="1394">
          <cell r="C1394" t="str">
            <v>Merseytravel - (Merseyside Passenger Transport Executive)</v>
          </cell>
        </row>
        <row r="1395">
          <cell r="C1395" t="str">
            <v>Metronet Rail BCV Holdings Ltd</v>
          </cell>
        </row>
        <row r="1396">
          <cell r="C1396" t="str">
            <v>Metronet Rail SSL Holdings Ltd</v>
          </cell>
        </row>
        <row r="1397">
          <cell r="C1397" t="str">
            <v>Magistrates Courts (En Bloc)</v>
          </cell>
        </row>
        <row r="1398">
          <cell r="C1398" t="str">
            <v xml:space="preserve">Metropolitan Police Authority </v>
          </cell>
        </row>
        <row r="1399">
          <cell r="C1399" t="str">
            <v>Metropolitan Police Committee</v>
          </cell>
        </row>
        <row r="1400">
          <cell r="C1400" t="str">
            <v>Microbiological Research Authority</v>
          </cell>
        </row>
        <row r="1401">
          <cell r="C1401" t="str">
            <v>Middle Level Commissioners</v>
          </cell>
        </row>
        <row r="1402">
          <cell r="C1402" t="str">
            <v>Midlands Region Electricity Consumers Committee</v>
          </cell>
        </row>
        <row r="1403">
          <cell r="C1403" t="str">
            <v>Milford Haven Port Authority</v>
          </cell>
        </row>
        <row r="1404">
          <cell r="C1404" t="str">
            <v>Military Survey</v>
          </cell>
        </row>
        <row r="1405">
          <cell r="C1405" t="str">
            <v>Milk Development Council (MDC)</v>
          </cell>
        </row>
        <row r="1406">
          <cell r="C1406" t="str">
            <v>Millennium Commission</v>
          </cell>
        </row>
        <row r="1407">
          <cell r="C1407" t="str">
            <v>Milton Keynes - (s NTC)</v>
          </cell>
        </row>
        <row r="1408">
          <cell r="C1408" t="str">
            <v>Minehead Port</v>
          </cell>
        </row>
        <row r="1409">
          <cell r="C1409" t="str">
            <v>Ministry of Defence</v>
          </cell>
        </row>
        <row r="1410">
          <cell r="C1410" t="str">
            <v>Ministry of Defence Police &amp; Guarding Agency</v>
          </cell>
        </row>
        <row r="1411">
          <cell r="C1411" t="str">
            <v xml:space="preserve">Ministry of Justice </v>
          </cell>
        </row>
        <row r="1412">
          <cell r="C1412" t="str">
            <v>Misuse of Drugs Advisory Board</v>
          </cell>
        </row>
        <row r="1413">
          <cell r="C1413" t="str">
            <v>Misuse of Drugs Professional Panel</v>
          </cell>
        </row>
        <row r="1414">
          <cell r="C1414" t="str">
            <v xml:space="preserve">Misuse of Drugs Tribunal </v>
          </cell>
        </row>
        <row r="1415">
          <cell r="C1415" t="str">
            <v>MNE Ltd.</v>
          </cell>
        </row>
        <row r="1416">
          <cell r="C1416" t="str">
            <v>Money Advice Service</v>
          </cell>
        </row>
        <row r="1417">
          <cell r="C1417" t="str">
            <v xml:space="preserve">Monitor – Independent Regulator of NHS Foundation Trusts </v>
          </cell>
        </row>
        <row r="1418">
          <cell r="C1418" t="str">
            <v>Monopolies and Mergers Commission</v>
          </cell>
        </row>
        <row r="1419">
          <cell r="C1419" t="str">
            <v>Moredun Research Institute</v>
          </cell>
        </row>
        <row r="1420">
          <cell r="C1420" t="str">
            <v>Mortgage Express (England)</v>
          </cell>
        </row>
        <row r="1421">
          <cell r="C1421" t="str">
            <v>Multimedia Ventures Ltd (50%) (sWS) (Associate)</v>
          </cell>
        </row>
        <row r="1422">
          <cell r="C1422" t="str">
            <v>Museum of Kent Life Trust</v>
          </cell>
        </row>
        <row r="1423">
          <cell r="C1423" t="str">
            <v>Museum of London</v>
          </cell>
        </row>
        <row r="1424">
          <cell r="C1424" t="str">
            <v>Museum of Science and Industry in Manchester</v>
          </cell>
        </row>
        <row r="1425">
          <cell r="C1425" t="str">
            <v>Museums and Galleries Commission</v>
          </cell>
        </row>
        <row r="1426">
          <cell r="C1426" t="str">
            <v>Museums Libraries and Archives Council</v>
          </cell>
        </row>
        <row r="1427">
          <cell r="C1427" t="str">
            <v>Musselburgh Port</v>
          </cell>
        </row>
        <row r="1428">
          <cell r="C1428" t="str">
            <v>N.I.R Leasing Limited - (s NITHC)</v>
          </cell>
        </row>
        <row r="1429">
          <cell r="C1429" t="str">
            <v>N.I.R Travel Limited - (s NITHC)</v>
          </cell>
        </row>
        <row r="1430">
          <cell r="C1430" t="str">
            <v>Nairn Port</v>
          </cell>
        </row>
        <row r="1431">
          <cell r="C1431" t="str">
            <v>Museum of Science and Industry in Manchester</v>
          </cell>
        </row>
        <row r="1432">
          <cell r="C1432" t="str">
            <v xml:space="preserve">National Advisory Council for the Employment of People with Disabilities </v>
          </cell>
        </row>
        <row r="1433">
          <cell r="C1433" t="str">
            <v>National Air Traffic Services Ltd - (s CAA)</v>
          </cell>
        </row>
        <row r="1434">
          <cell r="C1434" t="str">
            <v>National Archives</v>
          </cell>
        </row>
        <row r="1435">
          <cell r="C1435" t="str">
            <v>National Archives of Scotland</v>
          </cell>
        </row>
        <row r="1436">
          <cell r="C1436" t="str">
            <v>National Army Museum</v>
          </cell>
        </row>
        <row r="1437">
          <cell r="C1437" t="str">
            <v>National Assembly for Wales</v>
          </cell>
        </row>
        <row r="1438">
          <cell r="C1438" t="str">
            <v>National Audit Office</v>
          </cell>
        </row>
        <row r="1439">
          <cell r="C1439" t="str">
            <v>National Biological Standards Board (UK)</v>
          </cell>
        </row>
        <row r="1440">
          <cell r="C1440" t="str">
            <v>National Blood Authority</v>
          </cell>
        </row>
        <row r="1441">
          <cell r="C1441" t="str">
            <v>National Board for Nursing, Midwifery and Health Visiting for Northern Ireland</v>
          </cell>
        </row>
        <row r="1442">
          <cell r="C1442" t="str">
            <v>National Board for Nursing, Midwifery and Health Visiting for Scotland</v>
          </cell>
        </row>
        <row r="1443">
          <cell r="C1443" t="str">
            <v>National Care Standards Commission</v>
          </cell>
        </row>
        <row r="1444">
          <cell r="C1444" t="str">
            <v>National Clinical Assessment Authority (NCAA)</v>
          </cell>
        </row>
        <row r="1445">
          <cell r="C1445" t="str">
            <v>National College for School Leadership</v>
          </cell>
        </row>
        <row r="1446">
          <cell r="C1446" t="str">
            <v>National College for Teaching and Leadership</v>
          </cell>
        </row>
        <row r="1447">
          <cell r="C1447" t="str">
            <v>National Consumer Council</v>
          </cell>
        </row>
        <row r="1448">
          <cell r="C1448" t="str">
            <v>National Consumers Consultative Committee (Electricity) (NCCC)</v>
          </cell>
        </row>
        <row r="1449">
          <cell r="C1449" t="str">
            <v>National Council for Education and Training for Wales</v>
          </cell>
        </row>
        <row r="1450">
          <cell r="C1450" t="str">
            <v>National Crime Squad</v>
          </cell>
        </row>
        <row r="1451">
          <cell r="C1451" t="str">
            <v>National Crime Agency</v>
          </cell>
        </row>
        <row r="1452">
          <cell r="C1452" t="str">
            <v>National Criminal Intelligence Service</v>
          </cell>
        </row>
        <row r="1453">
          <cell r="C1453" t="str">
            <v>National Curriculum Council</v>
          </cell>
        </row>
        <row r="1454">
          <cell r="C1454" t="str">
            <v>National Disability Council</v>
          </cell>
        </row>
        <row r="1455">
          <cell r="C1455" t="str">
            <v>National Employer Advisory Board</v>
          </cell>
        </row>
        <row r="1456">
          <cell r="C1456" t="str">
            <v>National Employment Panel</v>
          </cell>
        </row>
        <row r="1457">
          <cell r="C1457" t="str">
            <v>National Employment Savings Trust Corporation (NEST)</v>
          </cell>
        </row>
        <row r="1458">
          <cell r="C1458" t="str">
            <v>National Endowment for Science and Technology and the Arts (NESTA)</v>
          </cell>
        </row>
        <row r="1459">
          <cell r="C1459" t="str">
            <v>National Exhibition Centre Limited</v>
          </cell>
        </row>
        <row r="1460">
          <cell r="C1460" t="str">
            <v>National Expert Group on Transboundary Air Pollution</v>
          </cell>
        </row>
        <row r="1461">
          <cell r="C1461" t="str">
            <v>National Forest Company</v>
          </cell>
        </row>
        <row r="1462">
          <cell r="C1462" t="str">
            <v>National Fraud Authority</v>
          </cell>
        </row>
        <row r="1463">
          <cell r="C1463" t="str">
            <v>National Fuel Distributors Ltd - (s HI)</v>
          </cell>
        </row>
        <row r="1464">
          <cell r="C1464" t="str">
            <v>National Galleries of Scotland</v>
          </cell>
        </row>
        <row r="1465">
          <cell r="C1465" t="str">
            <v>National Gallery</v>
          </cell>
        </row>
        <row r="1466">
          <cell r="C1466" t="str">
            <v>NHS 24</v>
          </cell>
        </row>
        <row r="1467">
          <cell r="C1467" t="str">
            <v>National Health Service Business Services Authority</v>
          </cell>
        </row>
        <row r="1468">
          <cell r="C1468" t="str">
            <v>National Health Service Central Register</v>
          </cell>
        </row>
        <row r="1469">
          <cell r="C1469" t="str">
            <v>National Health Service Estates</v>
          </cell>
        </row>
        <row r="1470">
          <cell r="C1470" t="str">
            <v>National Health Service Foundation Trusts (England)</v>
          </cell>
        </row>
        <row r="1471">
          <cell r="C1471" t="str">
            <v>National Health Service Information Authority</v>
          </cell>
        </row>
        <row r="1472">
          <cell r="C1472" t="str">
            <v>National Health Service Litigation Authority</v>
          </cell>
        </row>
        <row r="1473">
          <cell r="C1473" t="str">
            <v>National Health Service Pensions Agency</v>
          </cell>
        </row>
        <row r="1474">
          <cell r="C1474" t="str">
            <v>National Health Service Professionals South West</v>
          </cell>
        </row>
        <row r="1475">
          <cell r="C1475" t="str">
            <v>National Health Service Supplies Authority</v>
          </cell>
        </row>
        <row r="1476">
          <cell r="C1476" t="str">
            <v>National Health Service Training Authority</v>
          </cell>
        </row>
        <row r="1477">
          <cell r="C1477" t="str">
            <v>National Health Service Tribunal</v>
          </cell>
        </row>
        <row r="1478">
          <cell r="C1478" t="str">
            <v>National Health Service Trusts (England)</v>
          </cell>
        </row>
        <row r="1479">
          <cell r="C1479" t="str">
            <v>National Health Service Trusts (Wales)</v>
          </cell>
        </row>
        <row r="1480">
          <cell r="C1480" t="str">
            <v>National Heritage Memorial Fund</v>
          </cell>
        </row>
        <row r="1481">
          <cell r="C1481" t="str">
            <v>National Heritage Memorial Fund Investment Account</v>
          </cell>
        </row>
        <row r="1482">
          <cell r="C1482" t="str">
            <v>National Institute of Health and Care Excellence (NICE)</v>
          </cell>
        </row>
        <row r="1483">
          <cell r="C1483" t="str">
            <v>National Insurance Contributions Office</v>
          </cell>
        </row>
        <row r="1484">
          <cell r="C1484" t="str">
            <v>National Insurance Fund</v>
          </cell>
        </row>
        <row r="1485">
          <cell r="C1485" t="str">
            <v>National Insurance Local Tribunals</v>
          </cell>
        </row>
        <row r="1486">
          <cell r="C1486" t="str">
            <v>National Investment and Loans Office</v>
          </cell>
        </row>
        <row r="1487">
          <cell r="C1487" t="str">
            <v>National Library of Scotland</v>
          </cell>
        </row>
        <row r="1488">
          <cell r="C1488" t="str">
            <v>National Library of Wales</v>
          </cell>
        </row>
        <row r="1489">
          <cell r="C1489" t="str">
            <v>National Loans Fund</v>
          </cell>
        </row>
        <row r="1490">
          <cell r="C1490" t="str">
            <v xml:space="preserve">National Lottery Commission </v>
          </cell>
        </row>
        <row r="1491">
          <cell r="C1491" t="str">
            <v>National Lottery Distribution Fund</v>
          </cell>
        </row>
        <row r="1492">
          <cell r="C1492" t="str">
            <v>National Lottery UK Sports Council Lottery</v>
          </cell>
        </row>
        <row r="1493">
          <cell r="C1493" t="str">
            <v>National Maritime Museum</v>
          </cell>
        </row>
        <row r="1494">
          <cell r="C1494" t="str">
            <v>National Measurement Office, The</v>
          </cell>
        </row>
        <row r="1495">
          <cell r="C1495" t="str">
            <v>National Measurement Office, The</v>
          </cell>
        </row>
        <row r="1496">
          <cell r="C1496" t="str">
            <v>National Museum of the Royal Navy</v>
          </cell>
        </row>
        <row r="1497">
          <cell r="C1497" t="str">
            <v>National Museums and Galleries of Northern Ireland</v>
          </cell>
        </row>
        <row r="1498">
          <cell r="C1498" t="str">
            <v>National Museums and Galleries of Wales</v>
          </cell>
        </row>
        <row r="1499">
          <cell r="C1499" t="str">
            <v>National Museums and Galleries on Merseyside</v>
          </cell>
        </row>
        <row r="1500">
          <cell r="C1500" t="str">
            <v>National Museums Liverpool</v>
          </cell>
        </row>
        <row r="1501">
          <cell r="C1501" t="str">
            <v>National Museums of Scotland</v>
          </cell>
        </row>
        <row r="1502">
          <cell r="C1502" t="str">
            <v>National Non Food Crop Centre</v>
          </cell>
        </row>
        <row r="1503">
          <cell r="C1503" t="str">
            <v>National Nuclear Laboratories Ltd</v>
          </cell>
        </row>
        <row r="1504">
          <cell r="C1504" t="str">
            <v>National Parks Authorities (En Bloc)</v>
          </cell>
        </row>
        <row r="1505">
          <cell r="C1505" t="str">
            <v>National Patient Safety Agency</v>
          </cell>
        </row>
        <row r="1506">
          <cell r="C1506" t="str">
            <v xml:space="preserve">NPL Management Limited </v>
          </cell>
        </row>
        <row r="1507">
          <cell r="C1507" t="str">
            <v>National Policing Improvement Agency</v>
          </cell>
        </row>
        <row r="1508">
          <cell r="C1508" t="str">
            <v>National Portrait Gallery</v>
          </cell>
        </row>
        <row r="1509">
          <cell r="C1509" t="str">
            <v>National Probation Service for England and Wales</v>
          </cell>
        </row>
        <row r="1510">
          <cell r="C1510" t="str">
            <v>National Radiological Protection Board</v>
          </cell>
        </row>
        <row r="1511">
          <cell r="C1511" t="str">
            <v>National Records of Scotland</v>
          </cell>
        </row>
        <row r="1512">
          <cell r="C1512" t="str">
            <v>National Research Development Corporation</v>
          </cell>
        </row>
        <row r="1513">
          <cell r="C1513" t="str">
            <v>National Savings Bank (Ordinary and Investment accounts)</v>
          </cell>
        </row>
        <row r="1514">
          <cell r="C1514" t="str">
            <v>National Savings Stock Register Cash Account</v>
          </cell>
        </row>
        <row r="1515">
          <cell r="C1515" t="str">
            <v>National School of Government</v>
          </cell>
        </row>
        <row r="1516">
          <cell r="C1516" t="str">
            <v>National Specialist Commissioning Advisory Group</v>
          </cell>
        </row>
        <row r="1517">
          <cell r="C1517" t="str">
            <v>National Stone Centre</v>
          </cell>
        </row>
        <row r="1518">
          <cell r="C1518" t="str">
            <v>National Treatment Agency</v>
          </cell>
        </row>
        <row r="1519">
          <cell r="C1519" t="str">
            <v>National Waiting Times Centre Board</v>
          </cell>
        </row>
        <row r="1520">
          <cell r="C1520" t="str">
            <v>National Weights and Measurements Laboratory</v>
          </cell>
        </row>
        <row r="1521">
          <cell r="C1521" t="str">
            <v>National Westminster Bank plc</v>
          </cell>
        </row>
        <row r="1522">
          <cell r="C1522" t="str">
            <v>Natural England</v>
          </cell>
        </row>
        <row r="1523">
          <cell r="C1523" t="str">
            <v>Natural Environment Research Council</v>
          </cell>
        </row>
        <row r="1524">
          <cell r="C1524" t="str">
            <v>Natural History Museum</v>
          </cell>
        </row>
        <row r="1525">
          <cell r="C1525" t="str">
            <v>Natural Resources Wales</v>
          </cell>
        </row>
        <row r="1526">
          <cell r="C1526" t="str">
            <v>National Youth Agency</v>
          </cell>
        </row>
        <row r="1527">
          <cell r="C1527" t="str">
            <v>Naval Aircraft Repair Organisation</v>
          </cell>
        </row>
        <row r="1528">
          <cell r="C1528" t="str">
            <v>Naval Bases and Supply Agency</v>
          </cell>
        </row>
        <row r="1529">
          <cell r="C1529" t="str">
            <v>Naval Manning Agency</v>
          </cell>
        </row>
        <row r="1530">
          <cell r="C1530" t="str">
            <v>Naval Recruiting and Training Agency</v>
          </cell>
        </row>
        <row r="1531">
          <cell r="C1531" t="str">
            <v>Navy, Army and Air Force Institute</v>
          </cell>
        </row>
        <row r="1532">
          <cell r="C1532" t="str">
            <v>NESTA Trust</v>
          </cell>
        </row>
        <row r="1533">
          <cell r="C1533" t="str">
            <v>NESTA Endownment Account (National Endownment for Science Technology and Arts)</v>
          </cell>
        </row>
        <row r="1534">
          <cell r="C1534" t="str">
            <v>Network Rail (and subsidiaries)</v>
          </cell>
        </row>
        <row r="1535">
          <cell r="C1535" t="str">
            <v xml:space="preserve">New Deal Task  Force </v>
          </cell>
        </row>
        <row r="1536">
          <cell r="C1536" t="str">
            <v>New Forest National Park Authority</v>
          </cell>
        </row>
        <row r="1537">
          <cell r="C1537" t="str">
            <v>New Millennium Experience Company Ltd</v>
          </cell>
        </row>
        <row r="1538">
          <cell r="C1538" t="str">
            <v>New Opportunities Fund</v>
          </cell>
        </row>
        <row r="1539">
          <cell r="C1539" t="str">
            <v>New Prospect Housing Limited</v>
          </cell>
        </row>
        <row r="1540">
          <cell r="C1540" t="str">
            <v>New Video Channel America LLC [USA] (s BBCW)</v>
          </cell>
        </row>
        <row r="1541">
          <cell r="C1541" t="str">
            <v>Newark and Sherwood Homes Ltd</v>
          </cell>
        </row>
        <row r="1542">
          <cell r="C1542" t="str">
            <v>Newcastle International Airport Ltd</v>
          </cell>
        </row>
        <row r="1543">
          <cell r="C1543" t="str">
            <v>Newcastle-upon-Tyne MDC</v>
          </cell>
        </row>
        <row r="1544">
          <cell r="C1544" t="str">
            <v>Newham Homes Ltd</v>
          </cell>
        </row>
        <row r="1545">
          <cell r="C1545" t="str">
            <v>Newlyn Pier and Harbour Commissioners</v>
          </cell>
        </row>
        <row r="1546">
          <cell r="C1546" t="str">
            <v>Newport (IOW) Port</v>
          </cell>
        </row>
        <row r="1547">
          <cell r="C1547" t="str">
            <v>Newport Transport Ltd</v>
          </cell>
        </row>
        <row r="1548">
          <cell r="C1548" t="str">
            <v>Newquay Port</v>
          </cell>
        </row>
        <row r="1549">
          <cell r="C1549" t="str">
            <v>Nexia Solutions Ltd. (s. BNFL)</v>
          </cell>
        </row>
        <row r="1550">
          <cell r="C1550" t="str">
            <v>NFPA Scotland Ltd</v>
          </cell>
        </row>
        <row r="1551">
          <cell r="C1551" t="str">
            <v>NHS Board Endowment Funds (Scotland) - aka Scottish NHS Charities</v>
          </cell>
        </row>
        <row r="1552">
          <cell r="C1552" t="str">
            <v>NHS Blood and Transplant</v>
          </cell>
        </row>
        <row r="1553">
          <cell r="C1553" t="str">
            <v>NHS Business Service Authority</v>
          </cell>
        </row>
        <row r="1554">
          <cell r="C1554" t="str">
            <v>NHS Charities in England and Wales (En Bloc)</v>
          </cell>
        </row>
        <row r="1555">
          <cell r="C1555" t="str">
            <v>NHS Commissioning Board</v>
          </cell>
        </row>
        <row r="1556">
          <cell r="C1556" t="str">
            <v>NHS Commissioning Board Special Health Authority</v>
          </cell>
        </row>
        <row r="1557">
          <cell r="C1557" t="str">
            <v>NHS Confederation, The</v>
          </cell>
        </row>
        <row r="1558">
          <cell r="C1558" t="str">
            <v>NHS Direct NHS Trust (England)</v>
          </cell>
        </row>
        <row r="1559">
          <cell r="C1559" t="str">
            <v>NHS Education for Scotland</v>
          </cell>
        </row>
        <row r="1560">
          <cell r="C1560" t="str">
            <v xml:space="preserve">NHS Estates </v>
          </cell>
        </row>
        <row r="1561">
          <cell r="C1561" t="str">
            <v>NHS Health Scotland Board</v>
          </cell>
        </row>
        <row r="1562">
          <cell r="C1562" t="str">
            <v>NHS Institute for Innovation and Improvement</v>
          </cell>
        </row>
        <row r="1563">
          <cell r="C1563" t="str">
            <v>NHS Logistics Authority</v>
          </cell>
        </row>
        <row r="1564">
          <cell r="C1564" t="str">
            <v>NHS Pensions Agency</v>
          </cell>
        </row>
        <row r="1565">
          <cell r="C1565" t="str">
            <v>NHS Professionals Limited</v>
          </cell>
        </row>
        <row r="1566">
          <cell r="C1566" t="str">
            <v>NHS Professionals</v>
          </cell>
        </row>
        <row r="1567">
          <cell r="C1567" t="str">
            <v>NHS Purchasing and Supply Agency</v>
          </cell>
        </row>
        <row r="1568">
          <cell r="C1568" t="str">
            <v>NHS Professionals South West</v>
          </cell>
        </row>
        <row r="1569">
          <cell r="C1569" t="str">
            <v>NHS Quality Improvement Scotland</v>
          </cell>
        </row>
        <row r="1570">
          <cell r="C1570" t="str">
            <v>NHS Trust Development Authority</v>
          </cell>
        </row>
        <row r="1571">
          <cell r="C1571" t="str">
            <v>NHS Trusts (England) (En Bloc)</v>
          </cell>
        </row>
        <row r="1572">
          <cell r="C1572" t="str">
            <v>Non Fossil Purchasing Agency Ltd</v>
          </cell>
        </row>
        <row r="1573">
          <cell r="C1573" t="str">
            <v>Nexus (Tyne and Wear Passenger Transport Executive)</v>
          </cell>
        </row>
        <row r="1574">
          <cell r="C1574" t="str">
            <v>Norden Farm Centre Trust</v>
          </cell>
        </row>
        <row r="1575">
          <cell r="C1575" t="str">
            <v>Norfolk &amp; Suffolk Community Rehabilitation Company (CRC)</v>
          </cell>
        </row>
        <row r="1576">
          <cell r="C1576" t="str">
            <v>North Ayrshire Municipal Bank Ltd</v>
          </cell>
        </row>
        <row r="1577">
          <cell r="C1577" t="str">
            <v>North Connel (Oban) Aerodrome</v>
          </cell>
        </row>
        <row r="1578">
          <cell r="C1578" t="str">
            <v>North East Business &amp; Innovation Centre</v>
          </cell>
        </row>
        <row r="1579">
          <cell r="C1579" t="str">
            <v>North East of Scotland Transport Partnership (NESTRANS)</v>
          </cell>
        </row>
        <row r="1580">
          <cell r="C1580" t="str">
            <v>North East Wales Careers Service Ltd</v>
          </cell>
        </row>
        <row r="1581">
          <cell r="C1581" t="str">
            <v>North Eastern Education and Library Board</v>
          </cell>
        </row>
        <row r="1582">
          <cell r="C1582" t="str">
            <v>North Eastern Region Electricity Consumers’ Committee</v>
          </cell>
        </row>
        <row r="1583">
          <cell r="C1583" t="str">
            <v>North Hull Housing Action Trust</v>
          </cell>
        </row>
        <row r="1584">
          <cell r="C1584" t="str">
            <v>North Kent Architecture Centre Ltd</v>
          </cell>
        </row>
        <row r="1585">
          <cell r="C1585" t="str">
            <v>North Lanarkshire Municipal Bank Ltd</v>
          </cell>
        </row>
        <row r="1586">
          <cell r="C1586" t="str">
            <v>North London Waste Authority</v>
          </cell>
        </row>
        <row r="1587">
          <cell r="C1587" t="str">
            <v>North of Scotland Region Electricity Consumers’ Committee</v>
          </cell>
        </row>
        <row r="1588">
          <cell r="C1588" t="str">
            <v>NHS Professionals South West</v>
          </cell>
        </row>
        <row r="1589">
          <cell r="C1589" t="str">
            <v xml:space="preserve">North of Scotland Water Authority </v>
          </cell>
        </row>
        <row r="1590">
          <cell r="C1590" t="str">
            <v>North Ronaldsay Aerodrome</v>
          </cell>
        </row>
        <row r="1591">
          <cell r="C1591" t="str">
            <v>North West Cultural Consortium</v>
          </cell>
        </row>
        <row r="1592">
          <cell r="C1592" t="str">
            <v>North West Regional Development Agency</v>
          </cell>
        </row>
        <row r="1593">
          <cell r="C1593" t="str">
            <v>North Western Region Electricity Consumers’ Committee</v>
          </cell>
        </row>
        <row r="1594">
          <cell r="C1594" t="str">
            <v>Northern Health and Personal Social Services Board</v>
          </cell>
        </row>
        <row r="1595">
          <cell r="C1595" t="str">
            <v>Northern Health and Social Care Trusts</v>
          </cell>
        </row>
        <row r="1596">
          <cell r="C1596" t="str">
            <v>Northern Housing Consortium (NHC)</v>
          </cell>
        </row>
        <row r="1597">
          <cell r="C1597" t="str">
            <v>Northern Ireland Advisory Committee on Telecommunications</v>
          </cell>
        </row>
        <row r="1598">
          <cell r="C1598" t="str">
            <v>Northern Ireland Advisory Committee on Travellers</v>
          </cell>
        </row>
        <row r="1599">
          <cell r="C1599" t="str">
            <v>Northern Ireland Airports Ltd</v>
          </cell>
        </row>
        <row r="1600">
          <cell r="C1600" t="str">
            <v>Northern Ireland Ambulance Service Health and Social Security Care Trust, The</v>
          </cell>
        </row>
        <row r="1601">
          <cell r="C1601" t="str">
            <v>Northern Ireland Assembly Commission</v>
          </cell>
        </row>
        <row r="1602">
          <cell r="C1602" t="str">
            <v>Northern Ireland Audit Office</v>
          </cell>
        </row>
        <row r="1603">
          <cell r="C1603" t="str">
            <v>Northern Ireland Authority for Energy Regulation</v>
          </cell>
        </row>
        <row r="1604">
          <cell r="C1604" t="str">
            <v>Northern Ireland Blood Transfusion Service Agency</v>
          </cell>
        </row>
        <row r="1605">
          <cell r="C1605" t="str">
            <v>Northern Ireland Building Regulations Advisory Committee</v>
          </cell>
        </row>
        <row r="1606">
          <cell r="C1606" t="str">
            <v>Northern Ireland Central Investment Fund for Charities</v>
          </cell>
        </row>
        <row r="1607">
          <cell r="C1607" t="str">
            <v>Northern Ireland Central Services Agency (NICSA)</v>
          </cell>
        </row>
        <row r="1608">
          <cell r="C1608" t="str">
            <v>Northern Ireland Child Support Agency</v>
          </cell>
        </row>
        <row r="1609">
          <cell r="C1609" t="str">
            <v>Northern Ireland Commissioner for Protection Against Unlawful Industrial Action</v>
          </cell>
        </row>
        <row r="1610">
          <cell r="C1610" t="str">
            <v>Northern Ireland Commissioner for the Rights of Trade Union Members</v>
          </cell>
        </row>
        <row r="1611">
          <cell r="C1611" t="str">
            <v>Northern Ireland Community Relations Council</v>
          </cell>
        </row>
        <row r="1612">
          <cell r="C1612" t="str">
            <v>Northern Ireland Consolidated Fund</v>
          </cell>
        </row>
        <row r="1613">
          <cell r="C1613" t="str">
            <v>Northern Ireland Consumer Committee for Electricity</v>
          </cell>
        </row>
        <row r="1614">
          <cell r="C1614" t="str">
            <v>Northern Ireland Cooperation Overseas (NI-CO) Ltd</v>
          </cell>
        </row>
        <row r="1615">
          <cell r="C1615" t="str">
            <v>Northern Ireland Council for Postgraduate Medical and Dental Education</v>
          </cell>
        </row>
        <row r="1616">
          <cell r="C1616" t="str">
            <v>Northern Ireland Council for the Curriculum Examinations &amp; Assessment (NICCEA)</v>
          </cell>
        </row>
        <row r="1617">
          <cell r="C1617" t="str">
            <v>Northern Ireland Courts Service</v>
          </cell>
        </row>
        <row r="1618">
          <cell r="C1618" t="str">
            <v>Northern Ireland Courts and Tribunals Service</v>
          </cell>
        </row>
        <row r="1619">
          <cell r="C1619" t="str">
            <v>Northern Ireland Crown Court Rules Committee</v>
          </cell>
        </row>
        <row r="1620">
          <cell r="C1620" t="str">
            <v>Northern Ireland Disability Council</v>
          </cell>
        </row>
        <row r="1621">
          <cell r="C1621" t="str">
            <v>Northern Ireland District Councils (En Bloc)</v>
          </cell>
        </row>
        <row r="1622">
          <cell r="C1622" t="str">
            <v>Northern Ireland Central Services Agency (NICSA)</v>
          </cell>
        </row>
        <row r="1623">
          <cell r="C1623" t="str">
            <v xml:space="preserve">Northern Ireland Driver Vehicle Testing Agency </v>
          </cell>
        </row>
        <row r="1624">
          <cell r="C1624" t="str">
            <v>Northern Ireland Economic Council</v>
          </cell>
        </row>
        <row r="1625">
          <cell r="C1625" t="str">
            <v>Northern Ireland Economic Development Council</v>
          </cell>
        </row>
        <row r="1626">
          <cell r="C1626" t="str">
            <v>Northern Ireland Education and Library Boards</v>
          </cell>
        </row>
        <row r="1627">
          <cell r="C1627" t="str">
            <v>Northern Ireland Environment Agency</v>
          </cell>
        </row>
        <row r="1628">
          <cell r="C1628" t="str">
            <v>Northern Ireland Fire and Rescue Board</v>
          </cell>
        </row>
        <row r="1629">
          <cell r="C1629" t="str">
            <v>Northern Ireland Fishery Harbour Authority</v>
          </cell>
        </row>
        <row r="1630">
          <cell r="C1630" t="str">
            <v>Northern Ireland Government Departments (En Bloc)</v>
          </cell>
        </row>
        <row r="1631">
          <cell r="C1631" t="str">
            <v>Northern Ireland Guardian Ad Litem Agency (NIGALA)</v>
          </cell>
        </row>
        <row r="1632">
          <cell r="C1632" t="str">
            <v>Northern Ireland Health and Social Care Trust Charitable Funds</v>
          </cell>
        </row>
        <row r="1633">
          <cell r="C1633" t="str">
            <v>Northern Ireland Health Promotion Agency</v>
          </cell>
        </row>
        <row r="1634">
          <cell r="C1634" t="str">
            <v>Northern Ireland Higher Education Council</v>
          </cell>
        </row>
        <row r="1635">
          <cell r="C1635" t="str">
            <v>Northern Ireland Housing Executive (NIHE)</v>
          </cell>
        </row>
        <row r="1636">
          <cell r="C1636" t="str">
            <v>Northern Ireland Human Rights Commission</v>
          </cell>
        </row>
        <row r="1637">
          <cell r="C1637" t="str">
            <v>Northern Ireland Industrial Court</v>
          </cell>
        </row>
        <row r="1638">
          <cell r="C1638" t="str">
            <v>Northern Ireland Industrial Tribunals</v>
          </cell>
        </row>
        <row r="1639">
          <cell r="C1639" t="str">
            <v>Northern Ireland Judicial Appointments Commission</v>
          </cell>
        </row>
        <row r="1640">
          <cell r="C1640" t="str">
            <v>Northern Ireland Law Commission</v>
          </cell>
        </row>
        <row r="1641">
          <cell r="C1641" t="str">
            <v>Northern Ireland Legal Services Commission</v>
          </cell>
        </row>
        <row r="1642">
          <cell r="C1642" t="str">
            <v>Northern Ireland Library Authority</v>
          </cell>
        </row>
        <row r="1643">
          <cell r="C1643" t="str">
            <v>Northern Ireland Local Government Officer’s Superannuation Committee</v>
          </cell>
        </row>
        <row r="1644">
          <cell r="C1644" t="str">
            <v>Northern Ireland Medical and Dental Training Agency</v>
          </cell>
        </row>
        <row r="1645">
          <cell r="C1645" t="str">
            <v>Northern Ireland Memorial Fund</v>
          </cell>
        </row>
        <row r="1646">
          <cell r="C1646" t="str">
            <v>Northern Ireland Museums Council</v>
          </cell>
        </row>
        <row r="1647">
          <cell r="C1647" t="str">
            <v>Northern Ireland Office</v>
          </cell>
        </row>
        <row r="1648">
          <cell r="C1648" t="str">
            <v>Northern Ireland Ombudsman</v>
          </cell>
        </row>
        <row r="1649">
          <cell r="C1649" t="str">
            <v>Northern Ireland Police Fund</v>
          </cell>
        </row>
        <row r="1650">
          <cell r="C1650" t="str">
            <v>Northern Ireland Policing Board</v>
          </cell>
        </row>
        <row r="1651">
          <cell r="C1651" t="str">
            <v>Northern Ireland Postal Services Committee</v>
          </cell>
        </row>
        <row r="1652">
          <cell r="C1652" t="str">
            <v>Northern Ireland Prison Service</v>
          </cell>
        </row>
        <row r="1653">
          <cell r="C1653" t="str">
            <v>Northern Ireland Public Sector Enterprise</v>
          </cell>
        </row>
        <row r="1654">
          <cell r="C1654" t="str">
            <v>Northern Ireland Railways Company Ltd - (s NITHC)</v>
          </cell>
        </row>
        <row r="1655">
          <cell r="C1655" t="str">
            <v>Northern Ireland Regional Medical Physics Agency (NIRMPA)</v>
          </cell>
        </row>
        <row r="1656">
          <cell r="C1656" t="str">
            <v>Northern Ireland Review Body (Driver, Operator and Vehicle Licensing)</v>
          </cell>
        </row>
        <row r="1657">
          <cell r="C1657" t="str">
            <v>Northern Ireland Rural Development Council</v>
          </cell>
        </row>
        <row r="1658">
          <cell r="C1658" t="str">
            <v>Northern Ireland Schools (En Bloc)</v>
          </cell>
        </row>
        <row r="1659">
          <cell r="C1659" t="str">
            <v>Northern Ireland Screen Commission</v>
          </cell>
        </row>
        <row r="1660">
          <cell r="C1660" t="str">
            <v>Northern Ireland Social Care Council (NISCC)</v>
          </cell>
        </row>
        <row r="1661">
          <cell r="C1661" t="str">
            <v>Northern Ireland Statistics and Research Agency</v>
          </cell>
        </row>
        <row r="1662">
          <cell r="C1662" t="str">
            <v>Northern Ireland Strategic Investment Board Ltd</v>
          </cell>
        </row>
        <row r="1663">
          <cell r="C1663" t="str">
            <v>Northern Ireland Tourist Board</v>
          </cell>
        </row>
        <row r="1664">
          <cell r="C1664" t="str">
            <v>Northern Ireland Transport Holding Company (NITHC)</v>
          </cell>
        </row>
        <row r="1665">
          <cell r="C1665" t="str">
            <v>Northern Ireland Utility Regulator</v>
          </cell>
        </row>
        <row r="1666">
          <cell r="C1666" t="str">
            <v>Northern Ireland Water Council</v>
          </cell>
        </row>
        <row r="1667">
          <cell r="C1667" t="str">
            <v>Northern Ireland Water Limited</v>
          </cell>
        </row>
        <row r="1668">
          <cell r="C1668" t="str">
            <v>Northern Ireland Water Service</v>
          </cell>
        </row>
        <row r="1669">
          <cell r="C1669" t="str">
            <v>Northern Lighthouse Board</v>
          </cell>
        </row>
        <row r="1670">
          <cell r="C1670" t="str">
            <v>Northern Rock Asset Management plc</v>
          </cell>
        </row>
        <row r="1671">
          <cell r="C1671" t="str">
            <v>Northern Rock Estates Ltd.</v>
          </cell>
        </row>
        <row r="1672">
          <cell r="C1672" t="str">
            <v>Northern Rock Homes Ltd.</v>
          </cell>
        </row>
        <row r="1673">
          <cell r="C1673" t="str">
            <v xml:space="preserve">Northern Rock plc </v>
          </cell>
        </row>
        <row r="1674">
          <cell r="C1674" t="str">
            <v>Northern Rock Properties Ltd.</v>
          </cell>
        </row>
        <row r="1675">
          <cell r="C1675" t="str">
            <v>Northern Rock Traffic Management Ltd.</v>
          </cell>
        </row>
        <row r="1676">
          <cell r="C1676" t="str">
            <v>Northlink Ferries Ltd</v>
          </cell>
        </row>
        <row r="1677">
          <cell r="C1677" t="str">
            <v>Northumberland National Park Authority</v>
          </cell>
        </row>
        <row r="1678">
          <cell r="C1678" t="str">
            <v>Northumbria Community Rehabilitation Company (CRC)</v>
          </cell>
        </row>
        <row r="1679">
          <cell r="C1679" t="str">
            <v>Northwards Housing Ltd</v>
          </cell>
        </row>
        <row r="1680">
          <cell r="C1680" t="str">
            <v>North Yorkshire Moors National Park Authority</v>
          </cell>
        </row>
        <row r="1681">
          <cell r="C1681" t="str">
            <v>Norwich Port</v>
          </cell>
        </row>
        <row r="1682">
          <cell r="C1682" t="str">
            <v>Nottingham City Homes Ltd</v>
          </cell>
        </row>
        <row r="1683">
          <cell r="C1683" t="str">
            <v>Nottingham City Transport Co Ltd</v>
          </cell>
        </row>
        <row r="1684">
          <cell r="C1684" t="str">
            <v>Nuclear Decommissioning Authority (NDA)</v>
          </cell>
        </row>
        <row r="1685">
          <cell r="C1685" t="str">
            <v>Nuclear Decommissioning Authority Archives Limited</v>
          </cell>
        </row>
        <row r="1686">
          <cell r="C1686" t="str">
            <v>Nuclear Flask Hire Limited (s. BNG / BNFL)</v>
          </cell>
        </row>
        <row r="1687">
          <cell r="C1687" t="str">
            <v>Norwich Airport Ltd</v>
          </cell>
        </row>
        <row r="1688">
          <cell r="C1688" t="str">
            <v>Nuclear Generation Decommissioning Fund Ltd</v>
          </cell>
        </row>
        <row r="1689">
          <cell r="C1689" t="str">
            <v xml:space="preserve">Nuclear Liabilities Fund Trust Company </v>
          </cell>
        </row>
        <row r="1690">
          <cell r="C1690" t="str">
            <v>Nuclear Powered Warships Safety Committee</v>
          </cell>
        </row>
        <row r="1691">
          <cell r="C1691" t="str">
            <v>Nuclear Research Advisory Council</v>
          </cell>
        </row>
        <row r="1692">
          <cell r="C1692" t="str">
            <v>Nuclear Transport Limited (s. BNG / BNFL)</v>
          </cell>
        </row>
        <row r="1693">
          <cell r="C1693" t="str">
            <v xml:space="preserve">Nuclear Weapons Safety Committee </v>
          </cell>
        </row>
        <row r="1694">
          <cell r="C1694" t="str">
            <v>Nuneaton and Bedworth Leisure Trust</v>
          </cell>
        </row>
        <row r="1695">
          <cell r="C1695" t="str">
            <v>Nurses', Midwives' and other NHS Professions Review Body</v>
          </cell>
        </row>
        <row r="1696">
          <cell r="C1696" t="str">
            <v>Nurses, Midwives, Health Visitors and Professions Allied to Medicine Pay Review Body</v>
          </cell>
        </row>
        <row r="1697">
          <cell r="C1697" t="str">
            <v>Oban Port</v>
          </cell>
        </row>
        <row r="1698">
          <cell r="C1698" t="str">
            <v xml:space="preserve">OBRIC Publications Ltd - (s LDDC) </v>
          </cell>
        </row>
        <row r="1699">
          <cell r="C1699" t="str">
            <v>Occupational Pensions Board</v>
          </cell>
        </row>
        <row r="1700">
          <cell r="C1700" t="str">
            <v>Occupational Pensions Regulatory Authority (OPRA)</v>
          </cell>
        </row>
        <row r="1701">
          <cell r="C1701" t="str">
            <v>Office for Budget Responsibility</v>
          </cell>
        </row>
        <row r="1702">
          <cell r="C1702" t="str">
            <v>Office for Fair Access</v>
          </cell>
        </row>
        <row r="1703">
          <cell r="C1703" t="str">
            <v>Office for Judicial Complaints</v>
          </cell>
        </row>
        <row r="1704">
          <cell r="C1704" t="str">
            <v>Office for Legal Complaints</v>
          </cell>
        </row>
        <row r="1705">
          <cell r="C1705" t="str">
            <v xml:space="preserve">Office for National Statistics </v>
          </cell>
        </row>
        <row r="1706">
          <cell r="C1706" t="str">
            <v>Office for Nuclear Regulation (ONR)</v>
          </cell>
        </row>
        <row r="1707">
          <cell r="C1707" t="str">
            <v>Office for Standard in Education children's Services and Skills (Ofsted)</v>
          </cell>
        </row>
        <row r="1708">
          <cell r="C1708" t="str">
            <v>Office for the Regulation of Electricity and Gas (OFREG) (Northern Ireland)</v>
          </cell>
        </row>
        <row r="1709">
          <cell r="C1709" t="str">
            <v>Office of Communications (Ofcom)</v>
          </cell>
        </row>
        <row r="1710">
          <cell r="C1710" t="str">
            <v>Office of Electricity Regulation</v>
          </cell>
        </row>
        <row r="1711">
          <cell r="C1711" t="str">
            <v>Office of Fair Trading</v>
          </cell>
        </row>
        <row r="1712">
          <cell r="C1712" t="str">
            <v>Office of Gas and Electricity Markets (OFGEM)</v>
          </cell>
        </row>
        <row r="1713">
          <cell r="C1713" t="str">
            <v>Office of Gas Supply</v>
          </cell>
        </row>
        <row r="1714">
          <cell r="C1714" t="str">
            <v>Office of Government Commerce</v>
          </cell>
        </row>
        <row r="1715">
          <cell r="C1715" t="str">
            <v>Office of Health Professionals Adjudicators</v>
          </cell>
        </row>
        <row r="1716">
          <cell r="C1716" t="str">
            <v>Office of Her Majesty's Chief Inspector of Schools in England</v>
          </cell>
        </row>
        <row r="1717">
          <cell r="C1717" t="str">
            <v>Office of Her Majesty’s Chief Inspector of Education and Training in Wales (Estyn)</v>
          </cell>
        </row>
        <row r="1718">
          <cell r="C1718" t="str">
            <v>Office of Passenger Rail Franchising</v>
          </cell>
        </row>
        <row r="1719">
          <cell r="C1719" t="str">
            <v xml:space="preserve">Office of Public Service </v>
          </cell>
        </row>
        <row r="1720">
          <cell r="C1720" t="str">
            <v>Office of Public Services and Science (OPSS)</v>
          </cell>
        </row>
        <row r="1721">
          <cell r="C1721" t="str">
            <v>Office of Qualifications and Examinations Regulator (Ofqual)</v>
          </cell>
        </row>
        <row r="1722">
          <cell r="C1722" t="str">
            <v>Office of Rail Regulation (ORR)</v>
          </cell>
        </row>
        <row r="1723">
          <cell r="C1723" t="str">
            <v>Office of Telecommunications (OFTEL)</v>
          </cell>
        </row>
        <row r="1724">
          <cell r="C1724" t="str">
            <v>Office of the Adjudicator - Broadcast Transmission Services</v>
          </cell>
        </row>
        <row r="1725">
          <cell r="C1725" t="str">
            <v>Office of the Chief Investigating Officer (Scotland)</v>
          </cell>
        </row>
        <row r="1726">
          <cell r="C1726" t="str">
            <v>Office of the Children's Commissioner</v>
          </cell>
        </row>
        <row r="1727">
          <cell r="C1727" t="str">
            <v>Office of the Commissioner for Public Appointments</v>
          </cell>
        </row>
        <row r="1728">
          <cell r="C1728" t="str">
            <v>Office of the Commissioner for Public Appointments in Scotland</v>
          </cell>
        </row>
        <row r="1729">
          <cell r="C1729" t="str">
            <v>Office of the Data Protection Commissioner</v>
          </cell>
        </row>
        <row r="1730">
          <cell r="C1730" t="str">
            <v>Office of the Data Protection Registrar</v>
          </cell>
        </row>
        <row r="1731">
          <cell r="C1731" t="str">
            <v>Office of the Deputy Prime Minister (ODPM)</v>
          </cell>
        </row>
        <row r="1732">
          <cell r="C1732" t="str">
            <v>Office of the Immigration Services Commissioner (OISC)</v>
          </cell>
        </row>
        <row r="1733">
          <cell r="C1733" t="str">
            <v>Office of the Information Commissioner</v>
          </cell>
        </row>
        <row r="1734">
          <cell r="C1734" t="str">
            <v>Office of the Northern Ireland Commissioner for Administration</v>
          </cell>
        </row>
        <row r="1735">
          <cell r="C1735" t="str">
            <v xml:space="preserve">Office of the Northern Ireland Commissioner for Complaints </v>
          </cell>
        </row>
        <row r="1736">
          <cell r="C1736" t="str">
            <v>Office of the Parliamentary Commissioner and Health Service Commissioners</v>
          </cell>
        </row>
        <row r="1737">
          <cell r="C1737" t="str">
            <v>Office of the Paymaster General</v>
          </cell>
        </row>
        <row r="1738">
          <cell r="C1738" t="str">
            <v>Office of the Rail Regulator and International Rail Regulator (ORR)</v>
          </cell>
        </row>
        <row r="1739">
          <cell r="C1739" t="str">
            <v>Office of the Scottish Charity Regulator (OSCR)</v>
          </cell>
        </row>
        <row r="1740">
          <cell r="C1740" t="str">
            <v>Office of the Scottish Parliamentary Standards Commissioner</v>
          </cell>
        </row>
        <row r="1741">
          <cell r="C1741" t="str">
            <v>Office of the Secretary of State for Wales</v>
          </cell>
        </row>
        <row r="1742">
          <cell r="C1742" t="str">
            <v xml:space="preserve">Office of the Surveillance Commissioners </v>
          </cell>
        </row>
        <row r="1743">
          <cell r="C1743" t="str">
            <v>Office of Water Services (OFWAT)</v>
          </cell>
        </row>
        <row r="1744">
          <cell r="C1744" t="str">
            <v>Offshore Energy Technology Board</v>
          </cell>
        </row>
        <row r="1745">
          <cell r="C1745" t="str">
            <v>Offshore Industry Liaison Committee</v>
          </cell>
        </row>
        <row r="1746">
          <cell r="C1746" t="str">
            <v>OFWAT National Customer Council</v>
          </cell>
        </row>
        <row r="1747">
          <cell r="C1747" t="str">
            <v>OGC buying.solutions</v>
          </cell>
        </row>
        <row r="1748">
          <cell r="C1748" t="str">
            <v>Oil and Gas Projects and Supplies Office Board</v>
          </cell>
        </row>
        <row r="1749">
          <cell r="C1749" t="str">
            <v>Oil and Pipelines Agency</v>
          </cell>
        </row>
        <row r="1750">
          <cell r="C1750" t="str">
            <v>Oldham Coliseum Theatre Ltd, The</v>
          </cell>
        </row>
        <row r="1751">
          <cell r="C1751" t="str">
            <v>Oldham Economic Development Association Ltd</v>
          </cell>
        </row>
        <row r="1752">
          <cell r="C1752" t="str">
            <v>Olympic Delivery Authority</v>
          </cell>
        </row>
        <row r="1753">
          <cell r="C1753" t="str">
            <v>Olympic Lottery Distributor</v>
          </cell>
        </row>
        <row r="1754">
          <cell r="C1754" t="str">
            <v>Olympic Park Legacy Company</v>
          </cell>
        </row>
        <row r="1755">
          <cell r="C1755" t="str">
            <v>One NorthEast</v>
          </cell>
        </row>
        <row r="1756">
          <cell r="C1756" t="str">
            <v xml:space="preserve">Ordnance Survey </v>
          </cell>
        </row>
        <row r="1757">
          <cell r="C1757" t="str">
            <v>Ordnance Survey of Northern Ireland</v>
          </cell>
        </row>
        <row r="1758">
          <cell r="C1758" t="str">
            <v>Orford Town Trustees</v>
          </cell>
        </row>
        <row r="1759">
          <cell r="C1759" t="str">
            <v>Orkney Harbour Commissioners</v>
          </cell>
        </row>
        <row r="1760">
          <cell r="C1760" t="str">
            <v>Osel Enterprises Ltd</v>
          </cell>
        </row>
        <row r="1761">
          <cell r="C1761" t="str">
            <v>Overseas Project Board</v>
          </cell>
        </row>
        <row r="1762">
          <cell r="C1762" t="str">
            <v>Overseas Service Pensions Scheme Advisory Board</v>
          </cell>
        </row>
        <row r="1763">
          <cell r="C1763" t="str">
            <v>Pacific Nuclear Transport Limited (s. BNG / BNFL)</v>
          </cell>
        </row>
        <row r="1764">
          <cell r="C1764" t="str">
            <v>Paignton Port</v>
          </cell>
        </row>
        <row r="1765">
          <cell r="C1765" t="str">
            <v>Papa Westray Aerodrome</v>
          </cell>
        </row>
        <row r="1766">
          <cell r="C1766" t="str">
            <v>Parades Commission</v>
          </cell>
        </row>
        <row r="1767">
          <cell r="C1767" t="str">
            <v>Parcelforce Worldwide - (s C)</v>
          </cell>
        </row>
        <row r="1768">
          <cell r="C1768" t="str">
            <v>Parish Councils (England)</v>
          </cell>
        </row>
        <row r="1769">
          <cell r="C1769" t="str">
            <v>Parliamentary and Health Service Ombudsman</v>
          </cell>
        </row>
        <row r="1770">
          <cell r="C1770" t="str">
            <v>Parole Board</v>
          </cell>
        </row>
        <row r="1771">
          <cell r="C1771" t="str">
            <v>Parole Board for Scotland</v>
          </cell>
        </row>
        <row r="1772">
          <cell r="C1772" t="str">
            <v>Particle Physics and Astronomy Research Council (PPARC)</v>
          </cell>
        </row>
        <row r="1773">
          <cell r="C1773" t="str">
            <v>Partnership Fund Assessment Panel</v>
          </cell>
        </row>
        <row r="1774">
          <cell r="C1774" t="str">
            <v>Partnerships for Church of England Schools</v>
          </cell>
        </row>
        <row r="1775">
          <cell r="C1775" t="str">
            <v>Partnerships for Schools</v>
          </cell>
        </row>
        <row r="1776">
          <cell r="C1776" t="str">
            <v>Partnerships UK</v>
          </cell>
        </row>
        <row r="1777">
          <cell r="C1777" t="str">
            <v>Passenger Transport Authorities (En Bloc)</v>
          </cell>
        </row>
        <row r="1778">
          <cell r="C1778" t="str">
            <v>Passenger Transport Executive Group Ltd (PTEG Ltd)</v>
          </cell>
        </row>
        <row r="1779">
          <cell r="C1779" t="str">
            <v xml:space="preserve">Passenger Transport Executives (PTE) </v>
          </cell>
        </row>
        <row r="1780">
          <cell r="C1780" t="str">
            <v>Patent Office (t/a The UK Intellectual Property Office)</v>
          </cell>
        </row>
        <row r="1781">
          <cell r="C1781" t="str">
            <v>Patient Client Council</v>
          </cell>
        </row>
        <row r="1782">
          <cell r="C1782" t="str">
            <v>Patient Client Council (Northern Ireland)</v>
          </cell>
        </row>
        <row r="1783">
          <cell r="C1783" t="str">
            <v>Peak District National Park Authority</v>
          </cell>
        </row>
        <row r="1784">
          <cell r="C1784" t="str">
            <v>Pembrokeshire Coast National Park Authority</v>
          </cell>
        </row>
        <row r="1785">
          <cell r="C1785" t="str">
            <v>Penryn Port</v>
          </cell>
        </row>
        <row r="1786">
          <cell r="C1786" t="str">
            <v>Pension, Disability and Carers Service</v>
          </cell>
        </row>
        <row r="1787">
          <cell r="C1787" t="str">
            <v>Pension Protection Fund</v>
          </cell>
        </row>
        <row r="1788">
          <cell r="C1788" t="str">
            <v>Pensions Advisory Service (The)</v>
          </cell>
        </row>
        <row r="1789">
          <cell r="C1789" t="str">
            <v xml:space="preserve">Pensions Appeal Tribunal  </v>
          </cell>
        </row>
        <row r="1790">
          <cell r="C1790" t="str">
            <v>Partnership Fund Assessment Panel</v>
          </cell>
        </row>
        <row r="1791">
          <cell r="C1791" t="str">
            <v>Pensions Appeal Tribunal for Scotland</v>
          </cell>
        </row>
        <row r="1792">
          <cell r="C1792" t="str">
            <v>Pensions Compensation Board</v>
          </cell>
        </row>
        <row r="1793">
          <cell r="C1793" t="str">
            <v>Pensions Ombudsman</v>
          </cell>
        </row>
        <row r="1794">
          <cell r="C1794" t="str">
            <v>Pensions Regulator</v>
          </cell>
        </row>
        <row r="1795">
          <cell r="C1795" t="str">
            <v>Penzance Port</v>
          </cell>
        </row>
        <row r="1796">
          <cell r="C1796" t="str">
            <v>People and Arts (Latin Am) LLC [USA] (50%) (sBBCW) (Associate)</v>
          </cell>
        </row>
        <row r="1797">
          <cell r="C1797" t="str">
            <v>People, Pay and Pensions Agency</v>
          </cell>
        </row>
        <row r="1798">
          <cell r="C1798" t="str">
            <v>People's Panel Advisory Group</v>
          </cell>
        </row>
        <row r="1799">
          <cell r="C1799" t="str">
            <v>Personal Accounts Delivery Authority</v>
          </cell>
        </row>
        <row r="1800">
          <cell r="C1800" t="str">
            <v>Persons Hearing Consumer Credit Licensing Appeals</v>
          </cell>
        </row>
        <row r="1801">
          <cell r="C1801" t="str">
            <v>Persons Hearing Estate Agents Appeal</v>
          </cell>
        </row>
        <row r="1802">
          <cell r="C1802" t="str">
            <v xml:space="preserve">Perth Port </v>
          </cell>
        </row>
        <row r="1803">
          <cell r="C1803" t="str">
            <v>Pesticides Residue Committee</v>
          </cell>
        </row>
        <row r="1804">
          <cell r="C1804" t="str">
            <v>Peterborough - (s NTC)</v>
          </cell>
        </row>
        <row r="1805">
          <cell r="C1805" t="str">
            <v>Peterlee - (s NTC)</v>
          </cell>
        </row>
        <row r="1806">
          <cell r="C1806" t="str">
            <v>Pharmacists’ Review Panel</v>
          </cell>
        </row>
        <row r="1807">
          <cell r="C1807" t="str">
            <v>Phonepay Plus</v>
          </cell>
        </row>
        <row r="1808">
          <cell r="C1808" t="str">
            <v>Phillips Port (Caithness)</v>
          </cell>
        </row>
        <row r="1809">
          <cell r="C1809" t="str">
            <v>Pig Production Development Committee</v>
          </cell>
        </row>
        <row r="1810">
          <cell r="C1810" t="str">
            <v>Pirbright Institute</v>
          </cell>
        </row>
        <row r="1811">
          <cell r="C1811" t="str">
            <v>Pittenweem Port</v>
          </cell>
        </row>
        <row r="1812">
          <cell r="C1812" t="str">
            <v>Place Names Advisory Committee</v>
          </cell>
        </row>
        <row r="1813">
          <cell r="C1813" t="str">
            <v>Planning Appeals Commission</v>
          </cell>
        </row>
        <row r="1814">
          <cell r="C1814" t="str">
            <v>Planning Inspectorate</v>
          </cell>
        </row>
        <row r="1815">
          <cell r="C1815" t="str">
            <v>Planning Service (Northern Ireland)</v>
          </cell>
        </row>
        <row r="1816">
          <cell r="C1816" t="str">
            <v>Plant Varieties and Seeds Tribunal</v>
          </cell>
        </row>
        <row r="1817">
          <cell r="C1817" t="str">
            <v>Plymouth (Roborough) Aerodrome</v>
          </cell>
        </row>
        <row r="1818">
          <cell r="C1818" t="str">
            <v xml:space="preserve">Passenger Transport Executives (PTE) </v>
          </cell>
        </row>
        <row r="1819">
          <cell r="C1819" t="str">
            <v>Plymouth City Bus Ltd</v>
          </cell>
        </row>
        <row r="1820">
          <cell r="C1820" t="str">
            <v xml:space="preserve">Plymouth Development Corporation </v>
          </cell>
        </row>
        <row r="1821">
          <cell r="C1821" t="str">
            <v>Plymouth Marine Laboratory</v>
          </cell>
        </row>
        <row r="1822">
          <cell r="C1822" t="str">
            <v>Plymouth Marines Application Ltd</v>
          </cell>
        </row>
        <row r="1823">
          <cell r="C1823" t="str">
            <v>Pneumoconiosis Workers Compensation Board</v>
          </cell>
        </row>
        <row r="1824">
          <cell r="C1824" t="str">
            <v>Pointsforlife Ltd</v>
          </cell>
        </row>
        <row r="1825">
          <cell r="C1825" t="str">
            <v>Poisons Board</v>
          </cell>
        </row>
        <row r="1826">
          <cell r="C1826" t="str">
            <v>Poisons Board (Northern Ireland)</v>
          </cell>
        </row>
        <row r="1827">
          <cell r="C1827" t="str">
            <v>Police Advisory Board for England and Wales</v>
          </cell>
        </row>
        <row r="1828">
          <cell r="C1828" t="str">
            <v>Police Advisory Board for Scotland</v>
          </cell>
        </row>
        <row r="1829">
          <cell r="C1829" t="str">
            <v>Police and Crime Commissioners (En bloc)</v>
          </cell>
        </row>
        <row r="1830">
          <cell r="C1830" t="str">
            <v>Police Arbitration Tribunal</v>
          </cell>
        </row>
        <row r="1831">
          <cell r="C1831" t="str">
            <v>Police Authorities (En Bloc)</v>
          </cell>
        </row>
        <row r="1832">
          <cell r="C1832" t="str">
            <v>Police Authority for Northern Ireland</v>
          </cell>
        </row>
        <row r="1833">
          <cell r="C1833" t="str">
            <v>Police Discipline Appeals Tribunal</v>
          </cell>
        </row>
        <row r="1834">
          <cell r="C1834" t="str">
            <v>Police Forces (En Bloc)</v>
          </cell>
        </row>
        <row r="1835">
          <cell r="C1835" t="str">
            <v>Police Complaints Authority</v>
          </cell>
        </row>
        <row r="1836">
          <cell r="C1836" t="str">
            <v>Police Information Technology Organisation (PITO)</v>
          </cell>
        </row>
        <row r="1837">
          <cell r="C1837" t="str">
            <v>Police Negotiating Board</v>
          </cell>
        </row>
        <row r="1838">
          <cell r="C1838" t="str">
            <v>Police Ombudsman for Northern Ireland (Independent Commission for Police Complaints for Northern Ireland)</v>
          </cell>
        </row>
        <row r="1839">
          <cell r="C1839" t="str">
            <v>Police Rehabilitation and Retraining Trust</v>
          </cell>
        </row>
        <row r="1840">
          <cell r="C1840" t="str">
            <v>Police Service of Northern Ireland</v>
          </cell>
        </row>
        <row r="1841">
          <cell r="C1841" t="str">
            <v>Police Service of Scotland</v>
          </cell>
        </row>
        <row r="1842">
          <cell r="C1842" t="str">
            <v>Policyholders' Protection Board</v>
          </cell>
        </row>
        <row r="1843">
          <cell r="C1843" t="str">
            <v>Poole Harbour Commissioners</v>
          </cell>
        </row>
        <row r="1844">
          <cell r="C1844" t="str">
            <v>Poole Housing Partnership Ltd</v>
          </cell>
        </row>
        <row r="1845">
          <cell r="C1845" t="str">
            <v>Port Isaac</v>
          </cell>
        </row>
        <row r="1846">
          <cell r="C1846" t="str">
            <v>Port Nahaven (Islay)</v>
          </cell>
        </row>
        <row r="1847">
          <cell r="C1847" t="str">
            <v>Port of London Authority</v>
          </cell>
        </row>
        <row r="1848">
          <cell r="C1848" t="str">
            <v>Port of Tyne Authority</v>
          </cell>
        </row>
        <row r="1849">
          <cell r="C1849" t="str">
            <v>Portree (Port)</v>
          </cell>
        </row>
        <row r="1850">
          <cell r="C1850" t="str">
            <v>Portsmouth Port</v>
          </cell>
        </row>
        <row r="1851">
          <cell r="C1851" t="str">
            <v>Positive Lifestyles Ltd</v>
          </cell>
        </row>
        <row r="1852">
          <cell r="C1852" t="str">
            <v>Post Office Limited</v>
          </cell>
        </row>
        <row r="1853">
          <cell r="C1853" t="str">
            <v>Postal Services Commission</v>
          </cell>
        </row>
        <row r="1854">
          <cell r="C1854" t="str">
            <v>Post Office Users' Council for Northern Ireland</v>
          </cell>
        </row>
        <row r="1855">
          <cell r="C1855" t="str">
            <v>Post Office Users' Council for Scotland</v>
          </cell>
        </row>
        <row r="1856">
          <cell r="C1856" t="str">
            <v>Post Office Users' Council for Wales</v>
          </cell>
        </row>
        <row r="1857">
          <cell r="C1857" t="str">
            <v>Post Office Users' National Council</v>
          </cell>
        </row>
        <row r="1858">
          <cell r="C1858" t="str">
            <v>Post Qualification Education Board for Health Science Pharmacists in Scotland</v>
          </cell>
        </row>
        <row r="1859">
          <cell r="C1859" t="str">
            <v>Postal Services Commission</v>
          </cell>
        </row>
        <row r="1860">
          <cell r="C1860" t="str">
            <v>Postal Services Holding Company Plc</v>
          </cell>
        </row>
        <row r="1861">
          <cell r="C1861" t="str">
            <v>Postal Services Holding Company Plc.</v>
          </cell>
        </row>
        <row r="1862">
          <cell r="C1862" t="str">
            <v>PostCap (Guernsey) Ltd. (Guernsey) - (s C)</v>
          </cell>
        </row>
        <row r="1863">
          <cell r="C1863" t="str">
            <v>Potato Council Ltd</v>
          </cell>
        </row>
        <row r="1864">
          <cell r="C1864" t="str">
            <v>Potato Industry Development Council</v>
          </cell>
        </row>
        <row r="1865">
          <cell r="C1865" t="str">
            <v>Powys Teaching Local Health Board</v>
          </cell>
        </row>
        <row r="1866">
          <cell r="C1866" t="str">
            <v>Police Forces (Scotland) (En Bloc)</v>
          </cell>
        </row>
        <row r="1867">
          <cell r="C1867" t="str">
            <v>PPP Arbiter</v>
          </cell>
        </row>
        <row r="1868">
          <cell r="C1868" t="str">
            <v>Prescription Pricing Authority</v>
          </cell>
        </row>
        <row r="1869">
          <cell r="C1869" t="str">
            <v>Primary Care Trusts (En Bloc)</v>
          </cell>
        </row>
        <row r="1870">
          <cell r="C1870" t="str">
            <v>Priority Sites Ltd</v>
          </cell>
        </row>
        <row r="1871">
          <cell r="C1871" t="str">
            <v>Privy Council Office</v>
          </cell>
        </row>
        <row r="1872">
          <cell r="C1872" t="str">
            <v>Probation Board for Northern Ireland</v>
          </cell>
        </row>
        <row r="1873">
          <cell r="C1873" t="str">
            <v>Probation Trusts</v>
          </cell>
        </row>
        <row r="1874">
          <cell r="C1874" t="str">
            <v>Property Advisors to the Civil Estate (PACE)</v>
          </cell>
        </row>
        <row r="1875">
          <cell r="C1875" t="str">
            <v>Property Advisory Group</v>
          </cell>
        </row>
        <row r="1876">
          <cell r="C1876" t="str">
            <v>Proteus Theatre Co Ltd</v>
          </cell>
        </row>
        <row r="1877">
          <cell r="C1877" t="str">
            <v>Proudman Oceanographic Laboratory</v>
          </cell>
        </row>
        <row r="1878">
          <cell r="C1878" t="str">
            <v>Prudential Regulation Authority</v>
          </cell>
        </row>
        <row r="1879">
          <cell r="C1879" t="str">
            <v>Public Guardian Board</v>
          </cell>
        </row>
        <row r="1880">
          <cell r="C1880" t="str">
            <v>Public Guardianship Office</v>
          </cell>
        </row>
        <row r="1881">
          <cell r="C1881" t="str">
            <v>Public Health England</v>
          </cell>
        </row>
        <row r="1882">
          <cell r="C1882" t="str">
            <v>Public Health Laboratory Service Board</v>
          </cell>
        </row>
        <row r="1883">
          <cell r="C1883" t="str">
            <v>Public Health Wales NHS Trust</v>
          </cell>
        </row>
        <row r="1884">
          <cell r="C1884" t="str">
            <v>Public Lending Right and the Public Lending Right Advisory Committee</v>
          </cell>
        </row>
        <row r="1885">
          <cell r="C1885" t="str">
            <v>Public Private Partnerships Programme Ltd (4ps)</v>
          </cell>
        </row>
        <row r="1886">
          <cell r="C1886" t="str">
            <v>Public Prosecution Service for Northern Ireland</v>
          </cell>
        </row>
        <row r="1887">
          <cell r="C1887" t="str">
            <v>Public Record Office</v>
          </cell>
        </row>
        <row r="1888">
          <cell r="C1888" t="str">
            <v>Public Records Office of Northern Ireland</v>
          </cell>
        </row>
        <row r="1889">
          <cell r="C1889" t="str">
            <v>Public Service Commission</v>
          </cell>
        </row>
        <row r="1890">
          <cell r="C1890" t="str">
            <v>Public Service Training Council Northern Ireland</v>
          </cell>
        </row>
        <row r="1891">
          <cell r="C1891" t="str">
            <v>Public Services Ombudsman for Wales</v>
          </cell>
        </row>
        <row r="1892">
          <cell r="C1892" t="str">
            <v>Public Services Productivity Panel Unit</v>
          </cell>
        </row>
        <row r="1893">
          <cell r="C1893" t="str">
            <v>Public Trust Office</v>
          </cell>
        </row>
        <row r="1894">
          <cell r="C1894" t="str">
            <v>Qualifications and Curriculum Development Agency</v>
          </cell>
        </row>
        <row r="1895">
          <cell r="C1895" t="str">
            <v>Qualifications, Curriculum and Assessment Authority for Wales</v>
          </cell>
        </row>
        <row r="1896">
          <cell r="C1896" t="str">
            <v>Quality Meat Scotland</v>
          </cell>
        </row>
        <row r="1897">
          <cell r="C1897" t="str">
            <v>Quality Space (Stirling) Ltd</v>
          </cell>
        </row>
        <row r="1898">
          <cell r="C1898" t="str">
            <v xml:space="preserve">Queen Elizabeth II Conference Centre </v>
          </cell>
        </row>
        <row r="1899">
          <cell r="C1899" t="str">
            <v>Queen Victoria School</v>
          </cell>
        </row>
        <row r="1900">
          <cell r="C1900" t="str">
            <v>Queen Victoria School (Charity)</v>
          </cell>
        </row>
        <row r="1901">
          <cell r="C1901" t="str">
            <v>Race Education and Employment Forum</v>
          </cell>
        </row>
        <row r="1902">
          <cell r="C1902" t="str">
            <v>Race Relations Employment Advisory Group</v>
          </cell>
        </row>
        <row r="1903">
          <cell r="C1903" t="str">
            <v>Race Relations Forum</v>
          </cell>
        </row>
        <row r="1904">
          <cell r="C1904" t="str">
            <v>Radio Authority</v>
          </cell>
        </row>
        <row r="1905">
          <cell r="C1905" t="str">
            <v>Radioactive Waste Management Advisory Committee</v>
          </cell>
        </row>
        <row r="1906">
          <cell r="C1906" t="str">
            <v>Radioactive Waste Mangement (RWM) Limited</v>
          </cell>
        </row>
        <row r="1907">
          <cell r="C1907" t="str">
            <v>Radiocommunications Agency</v>
          </cell>
        </row>
        <row r="1908">
          <cell r="C1908" t="str">
            <v>RAF Logistics Support Services</v>
          </cell>
        </row>
        <row r="1909">
          <cell r="C1909" t="str">
            <v>RAF Maintenance Group Defence Agency</v>
          </cell>
        </row>
        <row r="1910">
          <cell r="C1910" t="str">
            <v>RAF Personnel Management Agency</v>
          </cell>
        </row>
        <row r="1911">
          <cell r="C1911" t="str">
            <v>RAF Signals Engineering Establishment</v>
          </cell>
        </row>
        <row r="1912">
          <cell r="C1912" t="str">
            <v>RAF Training Group Defence Agency</v>
          </cell>
        </row>
        <row r="1913">
          <cell r="C1913" t="str">
            <v>Rail for London Ltd</v>
          </cell>
        </row>
        <row r="1914">
          <cell r="C1914" t="str">
            <v>Rail Passengers' Committees</v>
          </cell>
        </row>
        <row r="1915">
          <cell r="C1915" t="str">
            <v xml:space="preserve">Rail Passengers' Council </v>
          </cell>
        </row>
        <row r="1916">
          <cell r="C1916" t="str">
            <v>Rail Users’ Consultative Committees</v>
          </cell>
        </row>
        <row r="1917">
          <cell r="C1917" t="str">
            <v>Railsale Ltd</v>
          </cell>
        </row>
        <row r="1918">
          <cell r="C1918" t="str">
            <v>RAJAR (Radio Joint Audience Research) Ltd (50%) (sBBCW) (Associate)</v>
          </cell>
        </row>
        <row r="1919">
          <cell r="C1919" t="str">
            <v>Rampton Hospital Authority</v>
          </cell>
        </row>
        <row r="1920">
          <cell r="C1920" t="str">
            <v>Ramsgate Port</v>
          </cell>
        </row>
        <row r="1921">
          <cell r="C1921" t="str">
            <v>Rate Collection Agency (Northern Ireland)</v>
          </cell>
        </row>
        <row r="1922">
          <cell r="C1922" t="str">
            <v>Rathgael &amp; White Abbey Schools Management Board</v>
          </cell>
        </row>
        <row r="1923">
          <cell r="C1923" t="str">
            <v>RCUK Shared Services Centre Ltd</v>
          </cell>
        </row>
        <row r="1924">
          <cell r="C1924" t="str">
            <v>Reading Transport Ltd</v>
          </cell>
        </row>
        <row r="1925">
          <cell r="C1925" t="str">
            <v>QinetiQ</v>
          </cell>
        </row>
        <row r="1926">
          <cell r="C1926" t="str">
            <v>Reactor Sites Management Company Ltd.</v>
          </cell>
        </row>
        <row r="1927">
          <cell r="C1927" t="str">
            <v>Redbridge Homes Ltd</v>
          </cell>
        </row>
        <row r="1928">
          <cell r="C1928" t="str">
            <v>Redditch - (s NTC)</v>
          </cell>
        </row>
        <row r="1929">
          <cell r="C1929" t="str">
            <v>Reedmonte Ltd</v>
          </cell>
        </row>
        <row r="1930">
          <cell r="C1930" t="str">
            <v>Regional Agency for Public Health and Social Well-being (Northern Ireland), The</v>
          </cell>
        </row>
        <row r="1931">
          <cell r="C1931" t="str">
            <v>Regional Aggregation Bodies</v>
          </cell>
        </row>
        <row r="1932">
          <cell r="C1932" t="str">
            <v>Rail for London Ltd</v>
          </cell>
        </row>
        <row r="1933">
          <cell r="C1933" t="str">
            <v>Regional Assemblies (England)</v>
          </cell>
        </row>
        <row r="1934">
          <cell r="C1934" t="str">
            <v>Regional Business Services Organisation</v>
          </cell>
        </row>
        <row r="1935">
          <cell r="C1935" t="str">
            <v>Regional Business Services Organisation (Northern Ireland)</v>
          </cell>
        </row>
        <row r="1936">
          <cell r="C1936" t="str">
            <v>Regional Flood Defence Committees</v>
          </cell>
        </row>
        <row r="1937">
          <cell r="C1937" t="str">
            <v>Regional Health and Social Care Board</v>
          </cell>
        </row>
        <row r="1938">
          <cell r="C1938" t="str">
            <v>Regional Health and Social Care Board (Northern Ireland)</v>
          </cell>
        </row>
        <row r="1939">
          <cell r="C1939" t="str">
            <v>Regional Health Authorities (En Bloc)</v>
          </cell>
        </row>
        <row r="1940">
          <cell r="C1940" t="str">
            <v>Regional Industrial Development Boards</v>
          </cell>
        </row>
        <row r="1941">
          <cell r="C1941" t="str">
            <v>Regional Panels in MAFF</v>
          </cell>
        </row>
        <row r="1942">
          <cell r="C1942" t="str">
            <v>Registered Homes Tribunal (Northern Ireland)</v>
          </cell>
        </row>
        <row r="1943">
          <cell r="C1943" t="str">
            <v>Registered Homes Tribunals</v>
          </cell>
        </row>
        <row r="1944">
          <cell r="C1944" t="str">
            <v>Registered Inspectors of Schools Appeals Tribunal</v>
          </cell>
        </row>
        <row r="1945">
          <cell r="C1945" t="str">
            <v>Registered Inspectors of Schools Appeals Tribunal (Wales)</v>
          </cell>
        </row>
        <row r="1946">
          <cell r="C1946" t="str">
            <v>Registered Nursery Education Inspectors Appeals Tribunal</v>
          </cell>
        </row>
        <row r="1947">
          <cell r="C1947" t="str">
            <v xml:space="preserve">Registers of Scotland </v>
          </cell>
        </row>
        <row r="1948">
          <cell r="C1948" t="str">
            <v>Registrar of Occupational and Personal Pension Schemes</v>
          </cell>
        </row>
        <row r="1949">
          <cell r="C1949" t="str">
            <v>Registrar of the Public Lending Right</v>
          </cell>
        </row>
        <row r="1950">
          <cell r="C1950" t="str">
            <v>Registry of Friendly Societies</v>
          </cell>
        </row>
        <row r="1951">
          <cell r="C1951" t="str">
            <v xml:space="preserve">Remploy Ltd </v>
          </cell>
        </row>
        <row r="1952">
          <cell r="C1952" t="str">
            <v>Renewable Energy Advisory Committee</v>
          </cell>
        </row>
        <row r="1953">
          <cell r="C1953" t="str">
            <v>Renewable Fuels Agency</v>
          </cell>
        </row>
        <row r="1954">
          <cell r="C1954" t="str">
            <v>Renfrew Port</v>
          </cell>
        </row>
        <row r="1955">
          <cell r="C1955" t="str">
            <v>Rent Assessment Panels (Northern Ireland)</v>
          </cell>
        </row>
        <row r="1956">
          <cell r="C1956" t="str">
            <v>Rent Assessment Panels (RAPS)</v>
          </cell>
        </row>
        <row r="1957">
          <cell r="C1957" t="str">
            <v>Rent Assessment Panels (Scotland)</v>
          </cell>
        </row>
        <row r="1958">
          <cell r="C1958" t="str">
            <v>Rent Assessment Panels (Wales)</v>
          </cell>
        </row>
        <row r="1959">
          <cell r="C1959" t="str">
            <v>Rent Service (The)</v>
          </cell>
        </row>
        <row r="1960">
          <cell r="C1960" t="str">
            <v>Research Councils (En Bloc)</v>
          </cell>
        </row>
        <row r="1961">
          <cell r="C1961" t="str">
            <v>Research Sites Restoration Ltd</v>
          </cell>
        </row>
        <row r="1962">
          <cell r="C1962" t="str">
            <v xml:space="preserve">Residuary Bodies </v>
          </cell>
        </row>
        <row r="1963">
          <cell r="C1963" t="str">
            <v xml:space="preserve">Residuary Body for Wales </v>
          </cell>
        </row>
        <row r="1964">
          <cell r="C1964" t="str">
            <v>Resource: The Council for Museums Archives and Libraries</v>
          </cell>
        </row>
        <row r="1965">
          <cell r="C1965" t="str">
            <v>Revenue and Customs Prosecutions Office</v>
          </cell>
        </row>
        <row r="1966">
          <cell r="C1966" t="str">
            <v>Review Board for Government Contracts</v>
          </cell>
        </row>
        <row r="1967">
          <cell r="C1967" t="str">
            <v>Reviewing Committee on the Export of Works of Art</v>
          </cell>
        </row>
        <row r="1968">
          <cell r="C1968" t="str">
            <v>Ringway Developments Ltd</v>
          </cell>
        </row>
        <row r="1969">
          <cell r="C1969" t="str">
            <v>Ringway Handling Limited (s MA)</v>
          </cell>
        </row>
        <row r="1970">
          <cell r="C1970" t="str">
            <v>Ringway Handling Services Ltd (s MA)</v>
          </cell>
        </row>
        <row r="1971">
          <cell r="C1971" t="str">
            <v>River Yealm Harbour Authority</v>
          </cell>
        </row>
        <row r="1972">
          <cell r="C1972" t="str">
            <v>Rivers Agency (Northern Ireland)</v>
          </cell>
        </row>
        <row r="1973">
          <cell r="C1973" t="str">
            <v>Riverside Centre Ltd, The</v>
          </cell>
        </row>
        <row r="1974">
          <cell r="C1974" t="str">
            <v>RM Museum Ltd</v>
          </cell>
        </row>
        <row r="1975">
          <cell r="C1975" t="str">
            <v>RNM Functions Ltd</v>
          </cell>
        </row>
        <row r="1976">
          <cell r="C1976" t="str">
            <v>Roads Service (Northern Ireland)</v>
          </cell>
        </row>
        <row r="1977">
          <cell r="C1977" t="str">
            <v>Rochdale Boroughwide Housing Ltd</v>
          </cell>
        </row>
        <row r="1978">
          <cell r="C1978" t="str">
            <v>Rossendale Transport Ltd</v>
          </cell>
        </row>
        <row r="1979">
          <cell r="C1979" t="str">
            <v>Routes to Work South</v>
          </cell>
        </row>
        <row r="1980">
          <cell r="C1980" t="str">
            <v>Rowett Research Institute</v>
          </cell>
        </row>
        <row r="1981">
          <cell r="C1981" t="str">
            <v>Royal Air Force Museum</v>
          </cell>
        </row>
        <row r="1982">
          <cell r="C1982" t="str">
            <v>Royal Armouries Museum</v>
          </cell>
        </row>
        <row r="1983">
          <cell r="C1983" t="str">
            <v>Royal Bank of Scotland Group plc</v>
          </cell>
        </row>
        <row r="1984">
          <cell r="C1984" t="str">
            <v>Royal Bank of Scotland plc, The</v>
          </cell>
        </row>
        <row r="1985">
          <cell r="C1985" t="str">
            <v>Royal Bank of Scotland Group plc Subsidiaries</v>
          </cell>
        </row>
        <row r="1986">
          <cell r="C1986" t="str">
            <v>Royal Botanic Garden, Edinburgh</v>
          </cell>
        </row>
        <row r="1987">
          <cell r="C1987" t="str">
            <v>Royal Botanic Gardens, Kew</v>
          </cell>
        </row>
        <row r="1988">
          <cell r="C1988" t="str">
            <v>Royal Bank of Scotland Group plc subsidiaries</v>
          </cell>
        </row>
        <row r="1989">
          <cell r="C1989" t="str">
            <v>Royal Collection Enterprises Ltd</v>
          </cell>
        </row>
        <row r="1990">
          <cell r="C1990" t="str">
            <v>Royal Collection Trust</v>
          </cell>
        </row>
        <row r="1991">
          <cell r="C1991" t="str">
            <v>Royal Commission on Ancient and Historical Monuments for Scotland</v>
          </cell>
        </row>
        <row r="1992">
          <cell r="C1992" t="str">
            <v>Royal Commission on Environmental Pollution</v>
          </cell>
        </row>
        <row r="1993">
          <cell r="C1993" t="str">
            <v>Royal Commission on Historical Monuments in England</v>
          </cell>
        </row>
        <row r="1994">
          <cell r="C1994" t="str">
            <v>Royal Commission on Long Term Care of the Elderly</v>
          </cell>
        </row>
        <row r="1995">
          <cell r="C1995" t="str">
            <v>Royal Commission on the Ancient and Historical Monuments of Wales</v>
          </cell>
        </row>
        <row r="1996">
          <cell r="C1996" t="str">
            <v xml:space="preserve">Royal Docks Management Authority Ltd - (s LDA) </v>
          </cell>
        </row>
        <row r="1997">
          <cell r="C1997" t="str">
            <v xml:space="preserve">Royal Fine Art Commission </v>
          </cell>
        </row>
        <row r="1998">
          <cell r="C1998" t="str">
            <v>Royal Fine Art Commission for Scotland</v>
          </cell>
        </row>
        <row r="1999">
          <cell r="C1999" t="str">
            <v>Royal Hospital, Chelsea</v>
          </cell>
        </row>
        <row r="2000">
          <cell r="C2000" t="str">
            <v>Royal Household</v>
          </cell>
        </row>
        <row r="2001">
          <cell r="C2001" t="str">
            <v>Rolls Royce PLC</v>
          </cell>
        </row>
        <row r="2002">
          <cell r="C2002" t="str">
            <v>Royal Mail Plc (and subsidiaries)</v>
          </cell>
        </row>
        <row r="2003">
          <cell r="C2003" t="str">
            <v>Royal Marines Museum</v>
          </cell>
        </row>
        <row r="2004">
          <cell r="C2004" t="str">
            <v>Royal Military College of Science Advisory Council (RCMS)</v>
          </cell>
        </row>
        <row r="2005">
          <cell r="C2005" t="str">
            <v xml:space="preserve">Royal Mint </v>
          </cell>
        </row>
        <row r="2006">
          <cell r="C2006" t="str">
            <v xml:space="preserve">Royal Mint Advisory Committee on the Design of Coins, Medals, Seals and Decorations </v>
          </cell>
        </row>
        <row r="2007">
          <cell r="C2007" t="str">
            <v>Royal Naval Museum</v>
          </cell>
        </row>
        <row r="2008">
          <cell r="C2008" t="str">
            <v>Royal Naval Museum Trading Company Ltd.</v>
          </cell>
        </row>
        <row r="2009">
          <cell r="C2009" t="str">
            <v>Royal Naval Submarine Museum</v>
          </cell>
        </row>
        <row r="2010">
          <cell r="C2010" t="str">
            <v>Royal Parks Agency</v>
          </cell>
        </row>
        <row r="2011">
          <cell r="C2011" t="str">
            <v>Royal Patriotic Fund</v>
          </cell>
        </row>
        <row r="2012">
          <cell r="C2012" t="str">
            <v>Royal Ulster Constabulary</v>
          </cell>
        </row>
        <row r="2013">
          <cell r="C2013" t="str">
            <v>Royal Ulster Constabulary George Cross Foundation</v>
          </cell>
        </row>
        <row r="2014">
          <cell r="C2014" t="str">
            <v>Runcorn - (s NTC)</v>
          </cell>
        </row>
        <row r="2015">
          <cell r="C2015" t="str">
            <v>Rural Development Commission</v>
          </cell>
        </row>
        <row r="2016">
          <cell r="C2016" t="str">
            <v>Rural Payments Agency</v>
          </cell>
        </row>
        <row r="2017">
          <cell r="C2017" t="str">
            <v>Ryde Port</v>
          </cell>
        </row>
        <row r="2018">
          <cell r="C2018" t="str">
            <v>Rye Harbour Commissioners</v>
          </cell>
        </row>
        <row r="2019">
          <cell r="C2019" t="str">
            <v>Rykneld Homes Ltd</v>
          </cell>
        </row>
        <row r="2020">
          <cell r="C2020" t="str">
            <v>S.A.D.A.C.C.A. Ltd (Sheffield and District Afro-Caribbean Community Association Ltd)</v>
          </cell>
        </row>
        <row r="2021">
          <cell r="C2021" t="str">
            <v>S.M.N.E Ltd.</v>
          </cell>
        </row>
        <row r="2022">
          <cell r="C2022" t="str">
            <v>SCMG Enterprises Ltd</v>
          </cell>
        </row>
        <row r="2023">
          <cell r="C2023" t="str">
            <v>S4C Masnachol Cyf - (s S4C)</v>
          </cell>
        </row>
        <row r="2024">
          <cell r="C2024" t="str">
            <v>S4C Rhyngwladol Cyf. (S - S4C)</v>
          </cell>
        </row>
        <row r="2025">
          <cell r="C2025" t="str">
            <v>S4C2 Cyf. (S - S4C)</v>
          </cell>
        </row>
        <row r="2026">
          <cell r="C2026" t="str">
            <v>Safefood (Food Safety Promotion Board)</v>
          </cell>
        </row>
        <row r="2027">
          <cell r="C2027" t="str">
            <v>Salcombe Port</v>
          </cell>
        </row>
        <row r="2028">
          <cell r="C2028" t="str">
            <v>Salix Homes Ltd</v>
          </cell>
        </row>
        <row r="2029">
          <cell r="C2029" t="str">
            <v>Salmon Advisory Council</v>
          </cell>
        </row>
        <row r="2030">
          <cell r="C2030" t="str">
            <v>Saltcoats Port</v>
          </cell>
        </row>
        <row r="2031">
          <cell r="C2031" t="str">
            <v>Sanday Aerodrome</v>
          </cell>
        </row>
        <row r="2032">
          <cell r="C2032" t="str">
            <v>Sanday Port</v>
          </cell>
        </row>
        <row r="2033">
          <cell r="C2033" t="str">
            <v>Sandwell Homeless and Resettlement Project Ltd</v>
          </cell>
        </row>
        <row r="2034">
          <cell r="C2034" t="str">
            <v>Sandwell Homes Ltd</v>
          </cell>
        </row>
        <row r="2035">
          <cell r="C2035" t="str">
            <v>Sandwell Tenants and Residents Federation Ltd</v>
          </cell>
        </row>
        <row r="2036">
          <cell r="C2036" t="str">
            <v>Sandwich Port and Haven Commissioners</v>
          </cell>
        </row>
        <row r="2037">
          <cell r="C2037" t="str">
            <v>Satman Developments</v>
          </cell>
        </row>
        <row r="2038">
          <cell r="C2038" t="str">
            <v xml:space="preserve">Saundersfoot Harbour Commissioners </v>
          </cell>
        </row>
        <row r="2039">
          <cell r="C2039" t="str">
            <v>Scarborough Port</v>
          </cell>
        </row>
        <row r="2040">
          <cell r="C2040" t="str">
            <v>School Examinations and Assessment Council</v>
          </cell>
        </row>
        <row r="2041">
          <cell r="C2041" t="str">
            <v>School Food Trust</v>
          </cell>
        </row>
        <row r="2042">
          <cell r="C2042" t="str">
            <v>School Support Staff Negotiating Body</v>
          </cell>
        </row>
        <row r="2043">
          <cell r="C2043" t="str">
            <v>School Teachers’ Review Body</v>
          </cell>
        </row>
        <row r="2044">
          <cell r="C2044" t="str">
            <v>Science Advisory Committee on the Medical Implications of Less Lethal Weapons</v>
          </cell>
        </row>
        <row r="2045">
          <cell r="C2045" t="str">
            <v>Science and Technology Facilities Council</v>
          </cell>
        </row>
        <row r="2046">
          <cell r="C2046" t="str">
            <v>Science Museum Group</v>
          </cell>
        </row>
        <row r="2047">
          <cell r="C2047" t="str">
            <v>Scientific Advisory Committee on Nutrition (SACN)</v>
          </cell>
        </row>
        <row r="2048">
          <cell r="C2048" t="str">
            <v>Scientific Committee on Tobacco and Health</v>
          </cell>
        </row>
        <row r="2049">
          <cell r="C2049" t="str">
            <v>Scotland Office</v>
          </cell>
        </row>
        <row r="2050">
          <cell r="C2050" t="str">
            <v>Scotland's Commissioner for Children and Young People</v>
          </cell>
        </row>
        <row r="2051">
          <cell r="C2051" t="str">
            <v>Scottish Advisory Committee on Distinction Awards</v>
          </cell>
        </row>
        <row r="2052">
          <cell r="C2052" t="str">
            <v>Scottish Advisory Committee on Drug Misuse</v>
          </cell>
        </row>
        <row r="2053">
          <cell r="C2053" t="str">
            <v>Scottish Advisory Committee on Telecommunications</v>
          </cell>
        </row>
        <row r="2054">
          <cell r="C2054" t="str">
            <v>Scottish Advisory Committee on the Medical Workforce</v>
          </cell>
        </row>
        <row r="2055">
          <cell r="C2055" t="str">
            <v>Scottish Agricultural College</v>
          </cell>
        </row>
        <row r="2056">
          <cell r="C2056" t="str">
            <v>Scottish Agricultural Consultative Panel</v>
          </cell>
        </row>
        <row r="2057">
          <cell r="C2057" t="str">
            <v>Scottish Agricultural Wages Board</v>
          </cell>
        </row>
        <row r="2058">
          <cell r="C2058" t="str">
            <v>Scottish Arts Council</v>
          </cell>
        </row>
        <row r="2059">
          <cell r="C2059" t="str">
            <v>Scottish Canals</v>
          </cell>
        </row>
        <row r="2060">
          <cell r="C2060" t="str">
            <v xml:space="preserve">Scottish Child-Care Board </v>
          </cell>
        </row>
        <row r="2061">
          <cell r="C2061" t="str">
            <v>Scottish Children's Reporter Administration</v>
          </cell>
        </row>
        <row r="2062">
          <cell r="C2062" t="str">
            <v>Scottish Commission for the Regulation of Care</v>
          </cell>
        </row>
        <row r="2063">
          <cell r="C2063" t="str">
            <v>Scottish Consolidated Fund</v>
          </cell>
        </row>
        <row r="2064">
          <cell r="C2064" t="str">
            <v>Scottish Consultative Council on the Curriculum</v>
          </cell>
        </row>
        <row r="2065">
          <cell r="C2065" t="str">
            <v>Scottish Consumer Council</v>
          </cell>
        </row>
        <row r="2066">
          <cell r="C2066" t="str">
            <v>Scottish Conveyancing and Executry Services Board</v>
          </cell>
        </row>
        <row r="2067">
          <cell r="C2067" t="str">
            <v>Scottish Council for Educational Technology</v>
          </cell>
        </row>
        <row r="2068">
          <cell r="C2068" t="str">
            <v>Scottish Council for Post-Graduate Medical Education and Dental Education</v>
          </cell>
        </row>
        <row r="2069">
          <cell r="C2069" t="str">
            <v>Scottish Council for Research in Education</v>
          </cell>
        </row>
        <row r="2070">
          <cell r="C2070" t="str">
            <v>Scottish Courts (En Bloc)</v>
          </cell>
        </row>
        <row r="2071">
          <cell r="C2071" t="str">
            <v>Scottish Crime Prevention Council</v>
          </cell>
        </row>
        <row r="2072">
          <cell r="C2072" t="str">
            <v>Scottish Criminal Cases Review Commission</v>
          </cell>
        </row>
        <row r="2073">
          <cell r="C2073" t="str">
            <v>Scottish Crop Research Institute</v>
          </cell>
        </row>
        <row r="2074">
          <cell r="C2074" t="str">
            <v>Scottish Development Agency</v>
          </cell>
        </row>
        <row r="2075">
          <cell r="C2075" t="str">
            <v>Scottish Economic Council</v>
          </cell>
        </row>
        <row r="2076">
          <cell r="C2076" t="str">
            <v>Scottish Education Department</v>
          </cell>
        </row>
        <row r="2077">
          <cell r="C2077" t="str">
            <v>Scottish Enterprise</v>
          </cell>
        </row>
        <row r="2078">
          <cell r="C2078" t="str">
            <v>Scottish Environment Protection Agency</v>
          </cell>
        </row>
        <row r="2079">
          <cell r="C2079" t="str">
            <v>Scottish Examination Board</v>
          </cell>
        </row>
        <row r="2080">
          <cell r="C2080" t="str">
            <v>Scottish Executive</v>
          </cell>
        </row>
        <row r="2081">
          <cell r="C2081" t="str">
            <v>Scottish Film Council</v>
          </cell>
        </row>
        <row r="2082">
          <cell r="C2082" t="str">
            <v>Scottish Fire and Rescue Service</v>
          </cell>
        </row>
        <row r="2083">
          <cell r="C2083" t="str">
            <v>Scottish Fisheries Protection Agency</v>
          </cell>
        </row>
        <row r="2084">
          <cell r="C2084" t="str">
            <v>Scottish Further &amp; Higher Education Funding Council (Scottish Funding Council)</v>
          </cell>
        </row>
        <row r="2085">
          <cell r="C2085" t="str">
            <v>Scottish Further Education Unit</v>
          </cell>
        </row>
        <row r="2086">
          <cell r="C2086" t="str">
            <v>Scottish Futures Trust Ltd</v>
          </cell>
        </row>
        <row r="2087">
          <cell r="C2087" t="str">
            <v>Scottish Further Education Funding Council</v>
          </cell>
        </row>
        <row r="2088">
          <cell r="C2088" t="str">
            <v>Scottish Higher Education Funding Council</v>
          </cell>
        </row>
        <row r="2089">
          <cell r="C2089" t="str">
            <v>Scottish Homes Residuary Body</v>
          </cell>
        </row>
        <row r="2090">
          <cell r="C2090" t="str">
            <v>Scottish Hospital Endowments Research Trust</v>
          </cell>
        </row>
        <row r="2091">
          <cell r="C2091" t="str">
            <v>Scottish Hospital Trust</v>
          </cell>
        </row>
        <row r="2092">
          <cell r="C2092" t="str">
            <v>Scottish Human Rights Commission</v>
          </cell>
        </row>
        <row r="2093">
          <cell r="C2093" t="str">
            <v>Scottish Industrial Development Advisory Board</v>
          </cell>
        </row>
        <row r="2094">
          <cell r="C2094" t="str">
            <v>Scottish Information Commissioner</v>
          </cell>
        </row>
        <row r="2095">
          <cell r="C2095" t="str">
            <v>Scottish Joint Industry Board</v>
          </cell>
        </row>
        <row r="2096">
          <cell r="C2096" t="str">
            <v>Scottish Law Commission</v>
          </cell>
        </row>
        <row r="2097">
          <cell r="C2097" t="str">
            <v>Scottish Legal Aid Board</v>
          </cell>
        </row>
        <row r="2098">
          <cell r="C2098" t="str">
            <v>Scottish Legal Complaints Commission</v>
          </cell>
        </row>
        <row r="2099">
          <cell r="C2099" t="str">
            <v>Scottish Medical Practices Committee</v>
          </cell>
        </row>
        <row r="2100">
          <cell r="C2100" t="str">
            <v>Scottish Natural Heritage</v>
          </cell>
        </row>
        <row r="2101">
          <cell r="C2101" t="str">
            <v>Scottish Office Pensions Agency</v>
          </cell>
        </row>
        <row r="2102">
          <cell r="C2102" t="str">
            <v>Scottish Parliamentary Corporate Body</v>
          </cell>
        </row>
        <row r="2103">
          <cell r="C2103" t="str">
            <v>Scottish Police Services Authority</v>
          </cell>
        </row>
        <row r="2104">
          <cell r="C2104" t="str">
            <v>Scottish Policing Authority</v>
          </cell>
        </row>
        <row r="2105">
          <cell r="C2105" t="str">
            <v>Scottish Prison Service</v>
          </cell>
        </row>
        <row r="2106">
          <cell r="C2106" t="str">
            <v>Scottish Public Pensions Agency</v>
          </cell>
        </row>
        <row r="2107">
          <cell r="C2107" t="str">
            <v>Scottish Public Services Ombudsman</v>
          </cell>
        </row>
        <row r="2108">
          <cell r="C2108" t="str">
            <v xml:space="preserve">Scottish Qualifications Authority </v>
          </cell>
        </row>
        <row r="2109">
          <cell r="C2109" t="str">
            <v>Scottish Record Office</v>
          </cell>
        </row>
        <row r="2110">
          <cell r="C2110" t="str">
            <v>Scottish Records Advisory Council</v>
          </cell>
        </row>
        <row r="2111">
          <cell r="C2111" t="str">
            <v>Scottish Regional Transport Partnerships (En Bloc)</v>
          </cell>
        </row>
        <row r="2112">
          <cell r="C2112" t="str">
            <v>Scottish River Purification Boards</v>
          </cell>
        </row>
        <row r="2113">
          <cell r="C2113" t="str">
            <v>Scottish Screen</v>
          </cell>
        </row>
        <row r="2114">
          <cell r="C2114" t="str">
            <v>Scottish Social Services Council</v>
          </cell>
        </row>
        <row r="2115">
          <cell r="C2115" t="str">
            <v>Scottish Sports Council</v>
          </cell>
        </row>
        <row r="2116">
          <cell r="C2116" t="str">
            <v>Scottish Standing Committee for the Calculation of Residual Values of Fertilisers and Feeding stuffs</v>
          </cell>
        </row>
        <row r="2117">
          <cell r="C2117" t="str">
            <v>Scottish Studentship Selection Committee</v>
          </cell>
        </row>
        <row r="2118">
          <cell r="C2118" t="str">
            <v>Scottish University for Industry (trading as Learn Direct Scotland)</v>
          </cell>
        </row>
        <row r="2119">
          <cell r="C2119" t="str">
            <v>Scottish Valuation and Rating Council</v>
          </cell>
        </row>
        <row r="2120">
          <cell r="C2120" t="str">
            <v>Scottish Vocational and Education Council</v>
          </cell>
        </row>
        <row r="2121">
          <cell r="C2121" t="str">
            <v>Scottish Water</v>
          </cell>
        </row>
        <row r="2122">
          <cell r="C2122" t="str">
            <v>Scottish Water and Sewerage Customers Council</v>
          </cell>
        </row>
        <row r="2123">
          <cell r="C2123" t="str">
            <v>Scottish Water Solutions</v>
          </cell>
        </row>
        <row r="2124">
          <cell r="C2124" t="str">
            <v>Sellafield Ltd</v>
          </cell>
        </row>
        <row r="2125">
          <cell r="C2125" t="str">
            <v>Scottish Enterprise</v>
          </cell>
        </row>
        <row r="2126">
          <cell r="C2126" t="str">
            <v>Scottish Homes</v>
          </cell>
        </row>
        <row r="2127">
          <cell r="C2127" t="str">
            <v>Scottish Widows Bank plc</v>
          </cell>
        </row>
        <row r="2128">
          <cell r="C2128" t="str">
            <v>Sea Fish Industry Authority</v>
          </cell>
        </row>
        <row r="2129">
          <cell r="C2129" t="str">
            <v>Sea Fisheries Committees</v>
          </cell>
        </row>
        <row r="2130">
          <cell r="C2130" t="str">
            <v>Secretary of State's Advisory Committee on Scotland’s Travelling People</v>
          </cell>
        </row>
        <row r="2131">
          <cell r="C2131" t="str">
            <v>Secretary of State's Advisory Panel of Economic Consultants</v>
          </cell>
        </row>
        <row r="2132">
          <cell r="C2132" t="str">
            <v>Secretary of State for Scotland's Advisory Group on Sustainable Development</v>
          </cell>
        </row>
        <row r="2133">
          <cell r="C2133" t="str">
            <v>Secretary of State's (Electricity) Fisheries Committee (a.k.a. Fisheries Electricity Committee)</v>
          </cell>
        </row>
        <row r="2134">
          <cell r="C2134" t="str">
            <v>Secretary of State's Advisory Group on Sustainable Development</v>
          </cell>
        </row>
        <row r="2135">
          <cell r="C2135" t="str">
            <v>Secretary of State's Salmon Task Force</v>
          </cell>
        </row>
        <row r="2136">
          <cell r="C2136" t="str">
            <v>Section 706 Tribunal</v>
          </cell>
        </row>
        <row r="2137">
          <cell r="C2137" t="str">
            <v>Sector Skills Development Agency</v>
          </cell>
        </row>
        <row r="2138">
          <cell r="C2138" t="str">
            <v>Security and Intelligence Services</v>
          </cell>
        </row>
        <row r="2139">
          <cell r="C2139" t="str">
            <v>Security Commission</v>
          </cell>
        </row>
        <row r="2140">
          <cell r="C2140" t="str">
            <v>Security Facilities Executive</v>
          </cell>
        </row>
        <row r="2141">
          <cell r="C2141" t="str">
            <v>Security Industry Authority</v>
          </cell>
        </row>
        <row r="2142">
          <cell r="C2142" t="str">
            <v>Security Service Tribunal</v>
          </cell>
        </row>
        <row r="2143">
          <cell r="C2143" t="str">
            <v>Security Vetting Appeals Panel</v>
          </cell>
        </row>
        <row r="2144">
          <cell r="C2144" t="str">
            <v>Seirbheis nam Meadhanan Gàidhlig (MG Alba)</v>
          </cell>
        </row>
        <row r="2145">
          <cell r="C2145" t="str">
            <v>Sellafield Ltd</v>
          </cell>
        </row>
        <row r="2146">
          <cell r="C2146" t="str">
            <v>Senior Salaries Review Body</v>
          </cell>
        </row>
        <row r="2147">
          <cell r="C2147" t="str">
            <v>Sentencing Advisory Panel</v>
          </cell>
        </row>
        <row r="2148">
          <cell r="C2148" t="str">
            <v>Serious Fraud Office</v>
          </cell>
        </row>
        <row r="2149">
          <cell r="C2149" t="str">
            <v>Serious Organised Crime Agency (SOCA)</v>
          </cell>
        </row>
        <row r="2150">
          <cell r="C2150" t="str">
            <v>Service Children’s Education</v>
          </cell>
        </row>
        <row r="2151">
          <cell r="C2151" t="str">
            <v>Service Personnel and Veterans Agency</v>
          </cell>
        </row>
        <row r="2152">
          <cell r="C2152" t="str">
            <v>Shared Services Connect Limited (SSC)</v>
          </cell>
        </row>
        <row r="2153">
          <cell r="C2153" t="str">
            <v>Sharpness (Gloucester) - (s BWB)</v>
          </cell>
        </row>
        <row r="2154">
          <cell r="C2154" t="str">
            <v>Sheffield Development Corporation</v>
          </cell>
        </row>
        <row r="2155">
          <cell r="C2155" t="str">
            <v>Sheffield Homes Ltd</v>
          </cell>
        </row>
        <row r="2156">
          <cell r="C2156" t="str">
            <v>Shetland Charitable Trust</v>
          </cell>
        </row>
        <row r="2157">
          <cell r="C2157" t="str">
            <v>Shetland Heat energy and Power Ltd</v>
          </cell>
        </row>
        <row r="2158">
          <cell r="C2158" t="str">
            <v>Shetland Leasing and Property Developments Ltd</v>
          </cell>
        </row>
        <row r="2159">
          <cell r="C2159" t="str">
            <v>Ship Support Agency</v>
          </cell>
        </row>
        <row r="2160">
          <cell r="C2160" t="str">
            <v>Shoreham Aerodrome</v>
          </cell>
        </row>
        <row r="2161">
          <cell r="C2161" t="str">
            <v>Shoreham Port Authority</v>
          </cell>
        </row>
        <row r="2162">
          <cell r="C2162" t="str">
            <v>Shropshire Towns and Rural Housing Ltd</v>
          </cell>
        </row>
        <row r="2163">
          <cell r="C2163" t="str">
            <v>Sianel Pedwar Cymru (S4C) (Welsh Fourth Channel Authority)</v>
          </cell>
        </row>
        <row r="2164">
          <cell r="C2164" t="str">
            <v>Single Source Regulations Office (SSRO)</v>
          </cell>
        </row>
        <row r="2165">
          <cell r="C2165" t="str">
            <v>Sir John Soane’s Museum</v>
          </cell>
        </row>
        <row r="2166">
          <cell r="C2166" t="str">
            <v>SITPRO Limited (Simpler Trade Procedures Board)</v>
          </cell>
        </row>
        <row r="2167">
          <cell r="C2167" t="str">
            <v>Six Town Housing Ltd</v>
          </cell>
        </row>
        <row r="2168">
          <cell r="C2168" t="str">
            <v>Sixth Form College Corporations (England)</v>
          </cell>
        </row>
        <row r="2169">
          <cell r="C2169" t="str">
            <v>Skelmersdale - (s NTC)</v>
          </cell>
        </row>
        <row r="2170">
          <cell r="C2170" t="str">
            <v>Skills Funding Agency</v>
          </cell>
        </row>
        <row r="2171">
          <cell r="C2171" t="str">
            <v>Skills Task Force</v>
          </cell>
        </row>
        <row r="2172">
          <cell r="C2172" t="str">
            <v>Skipton Fund Ltd</v>
          </cell>
        </row>
        <row r="2173">
          <cell r="C2173" t="str">
            <v>Small Business Service</v>
          </cell>
        </row>
        <row r="2174">
          <cell r="C2174" t="str">
            <v>Snowdonia National Park Authority</v>
          </cell>
        </row>
        <row r="2175">
          <cell r="C2175" t="str">
            <v>Social Care and Social Work Improvement Scotland (t/a Care Inspectorate)</v>
          </cell>
        </row>
        <row r="2176">
          <cell r="C2176" t="str">
            <v>Social Fund</v>
          </cell>
        </row>
        <row r="2177">
          <cell r="C2177" t="str">
            <v>Social Science Research Council</v>
          </cell>
        </row>
        <row r="2178">
          <cell r="C2178" t="str">
            <v>Social Security Advisory Committee</v>
          </cell>
        </row>
        <row r="2179">
          <cell r="C2179" t="str">
            <v>Social Security Agency (Northern Ireland)</v>
          </cell>
        </row>
        <row r="2180">
          <cell r="C2180" t="str">
            <v>Social Security Appeal Tribunals</v>
          </cell>
        </row>
        <row r="2181">
          <cell r="C2181" t="str">
            <v>Social Security Information Technology Services Agency</v>
          </cell>
        </row>
        <row r="2182">
          <cell r="C2182" t="str">
            <v xml:space="preserve">Social Services Inspectorate for Wales Advisory Group (WO) </v>
          </cell>
        </row>
        <row r="2183">
          <cell r="C2183" t="str">
            <v>Solihull community Housing Ltd</v>
          </cell>
        </row>
        <row r="2184">
          <cell r="C2184" t="str">
            <v>Somerset Careers Ltd</v>
          </cell>
        </row>
        <row r="2185">
          <cell r="C2185" t="str">
            <v>South Downs National Park Authority</v>
          </cell>
        </row>
        <row r="2186">
          <cell r="C2186" t="str">
            <v>South East England Cultural Consortium</v>
          </cell>
        </row>
        <row r="2187">
          <cell r="C2187" t="str">
            <v>South East England Development Agency</v>
          </cell>
        </row>
        <row r="2188">
          <cell r="C2188" t="str">
            <v>South East of Scotland Transport Partnership (SESTRAN)</v>
          </cell>
        </row>
        <row r="2189">
          <cell r="C2189" t="str">
            <v>South Eastern Education and Library Board</v>
          </cell>
        </row>
        <row r="2190">
          <cell r="C2190" t="str">
            <v>South Eastern Health and Social Care Trust</v>
          </cell>
        </row>
        <row r="2191">
          <cell r="C2191" t="str">
            <v>South Eastern Region Electricity Consumers’ Committee</v>
          </cell>
        </row>
        <row r="2192">
          <cell r="C2192" t="str">
            <v>South Eastern Trains Ltd</v>
          </cell>
        </row>
        <row r="2193">
          <cell r="C2193" t="str">
            <v>South Essex Homes Ltd</v>
          </cell>
        </row>
        <row r="2194">
          <cell r="C2194" t="str">
            <v xml:space="preserve">South Lakes Housing </v>
          </cell>
        </row>
        <row r="2195">
          <cell r="C2195" t="str">
            <v>South of Scotland Region Electricity Consumers’ Committee</v>
          </cell>
        </row>
        <row r="2196">
          <cell r="C2196" t="str">
            <v>South Queensferry Port</v>
          </cell>
        </row>
        <row r="2197">
          <cell r="C2197" t="str">
            <v>South Tyneside Homes Ltd</v>
          </cell>
        </row>
        <row r="2198">
          <cell r="C2198" t="str">
            <v>South Wales Region Electricity Consumers’ Committee</v>
          </cell>
        </row>
        <row r="2199">
          <cell r="C2199" t="str">
            <v>South West of England Development Agency</v>
          </cell>
        </row>
        <row r="2200">
          <cell r="C2200" t="str">
            <v>South West of Scotland Transport Partnership (Swestrans)</v>
          </cell>
        </row>
        <row r="2201">
          <cell r="C2201" t="str">
            <v>South West Regional Cultural Consortium</v>
          </cell>
        </row>
        <row r="2202">
          <cell r="C2202" t="str">
            <v>South Western Region Electricity Consumers’ Committee</v>
          </cell>
        </row>
        <row r="2203">
          <cell r="C2203" t="str">
            <v>South Yorkshire Community Rehabilitation Company (CRC)</v>
          </cell>
        </row>
        <row r="2204">
          <cell r="C2204" t="str">
            <v>South Yorkshire Light Rail Ltd - (s SYPTE)</v>
          </cell>
        </row>
        <row r="2205">
          <cell r="C2205" t="str">
            <v>South Yorkshire Metro Ltd - (s SYPTE)</v>
          </cell>
        </row>
        <row r="2206">
          <cell r="C2206" t="str">
            <v>South Yorkshire Passenger Transport Authority</v>
          </cell>
        </row>
        <row r="2207">
          <cell r="C2207" t="str">
            <v>South Yorkshire Passenger Transport Executive - (s PTE)</v>
          </cell>
        </row>
        <row r="2208">
          <cell r="C2208" t="str">
            <v>South Yorkshire Passenger Transport Executive - (s PTE) trading as Travel South Yorkshire</v>
          </cell>
        </row>
        <row r="2209">
          <cell r="C2209" t="str">
            <v>South Yorkshire Transportation Systems Ltd - (s SYPTE)</v>
          </cell>
        </row>
        <row r="2210">
          <cell r="C2210" t="str">
            <v>Southend Port</v>
          </cell>
        </row>
        <row r="2211">
          <cell r="C2211" t="str">
            <v>Southend-on-Sea Industrial Association Ltd</v>
          </cell>
        </row>
        <row r="2212">
          <cell r="C2212" t="str">
            <v>Southern Education and Library Board</v>
          </cell>
        </row>
        <row r="2213">
          <cell r="C2213" t="str">
            <v>Southern Health and Personal Social Services Board</v>
          </cell>
        </row>
        <row r="2214">
          <cell r="C2214" t="str">
            <v>Southern Health and Social Care Trust</v>
          </cell>
        </row>
        <row r="2215">
          <cell r="C2215" t="str">
            <v>Southern Region Electricity Consumers’ Committee</v>
          </cell>
        </row>
        <row r="2216">
          <cell r="C2216" t="str">
            <v>Southport (Birkdale) Aerodrome</v>
          </cell>
        </row>
        <row r="2217">
          <cell r="C2217" t="str">
            <v>Special Education Needs Tribunal (SENT)</v>
          </cell>
        </row>
        <row r="2218">
          <cell r="C2218" t="str">
            <v>Special European Union Programmes Body</v>
          </cell>
        </row>
        <row r="2219">
          <cell r="C2219" t="str">
            <v>Special Health Authorities</v>
          </cell>
        </row>
        <row r="2220">
          <cell r="C2220" t="str">
            <v>Special Hospital Services Authority</v>
          </cell>
        </row>
        <row r="2221">
          <cell r="C2221" t="str">
            <v>Specialist Advisory Committee on Antimicrobial Resistance</v>
          </cell>
        </row>
        <row r="2222">
          <cell r="C2222" t="str">
            <v>Specialist Procurement Services</v>
          </cell>
        </row>
        <row r="2223">
          <cell r="C2223" t="str">
            <v>Spectrum Management Advisory Group</v>
          </cell>
        </row>
        <row r="2224">
          <cell r="C2224" t="str">
            <v>South Yorkshire Supertram Ltd</v>
          </cell>
        </row>
        <row r="2225">
          <cell r="C2225" t="str">
            <v>Spencer (Banbury) Ltd - (s Remploy Ltd)</v>
          </cell>
        </row>
        <row r="2226">
          <cell r="C2226" t="str">
            <v>Spoliation Advisory Panel</v>
          </cell>
        </row>
        <row r="2227">
          <cell r="C2227" t="str">
            <v>Spongiform Encephalopathy Advisory Committee</v>
          </cell>
        </row>
        <row r="2228">
          <cell r="C2228" t="str">
            <v>Sport England</v>
          </cell>
        </row>
        <row r="2229">
          <cell r="C2229" t="str">
            <v>Sports Council for Northern Ireland</v>
          </cell>
        </row>
        <row r="2230">
          <cell r="C2230" t="str">
            <v>Sports Council for Wales</v>
          </cell>
        </row>
        <row r="2231">
          <cell r="C2231" t="str">
            <v>Sports Council for Wales National Lottery</v>
          </cell>
        </row>
        <row r="2232">
          <cell r="C2232" t="str">
            <v>Sports Council Trust Company</v>
          </cell>
        </row>
        <row r="2233">
          <cell r="C2233" t="str">
            <v>Sports Ground Safety Authority</v>
          </cell>
        </row>
        <row r="2234">
          <cell r="C2234" t="str">
            <v>Sportscotland</v>
          </cell>
        </row>
        <row r="2235">
          <cell r="C2235" t="str">
            <v>Sport on Four Ltd - (s C4)</v>
          </cell>
        </row>
        <row r="2236">
          <cell r="C2236" t="str">
            <v>Springfields Fuels Limited</v>
          </cell>
        </row>
        <row r="2237">
          <cell r="C2237" t="str">
            <v>St George's Community Housing ltd</v>
          </cell>
        </row>
        <row r="2238">
          <cell r="C2238" t="str">
            <v>St Ives Port</v>
          </cell>
        </row>
        <row r="2239">
          <cell r="C2239" t="str">
            <v>St Leger Homes of Doncaster Ltd</v>
          </cell>
        </row>
        <row r="2240">
          <cell r="C2240" t="str">
            <v>St Mary's University College</v>
          </cell>
        </row>
        <row r="2241">
          <cell r="C2241" t="str">
            <v>Staff Commission for Education &amp; Library Boards</v>
          </cell>
        </row>
        <row r="2242">
          <cell r="C2242" t="str">
            <v>Staffordshire &amp; West Midlands Community Rehabilitation Company (CRC)</v>
          </cell>
        </row>
        <row r="2243">
          <cell r="C2243" t="str">
            <v>Standards &amp; Testing Agency</v>
          </cell>
        </row>
        <row r="2244">
          <cell r="C2244" t="str">
            <v>Standards Board for England</v>
          </cell>
        </row>
        <row r="2245">
          <cell r="C2245" t="str">
            <v>Standards Commission for Scotland</v>
          </cell>
        </row>
        <row r="2246">
          <cell r="C2246" t="str">
            <v xml:space="preserve">Standing Advisory Commission on Human Rights (NI) </v>
          </cell>
        </row>
        <row r="2247">
          <cell r="C2247" t="str">
            <v>Standing Advisory Committee on Industrial Property</v>
          </cell>
        </row>
        <row r="2248">
          <cell r="C2248" t="str">
            <v>Standing Advisory Committee on Trunk Road Assessment</v>
          </cell>
        </row>
        <row r="2249">
          <cell r="C2249" t="str">
            <v>Standing Committee on Postgraduate Medical and Dental Education</v>
          </cell>
        </row>
        <row r="2250">
          <cell r="C2250" t="str">
            <v>Standing Dental Advisory Committee</v>
          </cell>
        </row>
        <row r="2251">
          <cell r="C2251" t="str">
            <v>Standing Medical Advisory Committee</v>
          </cell>
        </row>
        <row r="2252">
          <cell r="C2252" t="str">
            <v>Standing Nursing and Midwifery Advisory Committee</v>
          </cell>
        </row>
        <row r="2253">
          <cell r="C2253" t="str">
            <v>Standing Pharmaceutical Advisory Committee</v>
          </cell>
        </row>
        <row r="2254">
          <cell r="C2254" t="str">
            <v>Starman (Toiletries) Ltd - (s Remploy Ltd)</v>
          </cell>
        </row>
        <row r="2255">
          <cell r="C2255" t="str">
            <v>State Hospital Management Committee Scotland</v>
          </cell>
        </row>
        <row r="2256">
          <cell r="C2256" t="str">
            <v>State Hospital Board for Scotland</v>
          </cell>
        </row>
        <row r="2257">
          <cell r="C2257" t="str">
            <v>Statistics Advisory Committee</v>
          </cell>
        </row>
        <row r="2258">
          <cell r="C2258" t="str">
            <v>Statistics Commission</v>
          </cell>
        </row>
        <row r="2259">
          <cell r="C2259" t="str">
            <v>Statute Law Committee</v>
          </cell>
        </row>
        <row r="2260">
          <cell r="C2260" t="str">
            <v>Statute Law Committee for Northern Ireland</v>
          </cell>
        </row>
        <row r="2261">
          <cell r="C2261" t="str">
            <v>Steering Committee on Pharmacy Postgraduate Education</v>
          </cell>
        </row>
        <row r="2262">
          <cell r="C2262" t="str">
            <v>Stevenage - (s NTC)</v>
          </cell>
        </row>
        <row r="2263">
          <cell r="C2263" t="str">
            <v>Stevenage Homes Ltd</v>
          </cell>
        </row>
        <row r="2264">
          <cell r="C2264" t="str">
            <v>STFC Innovations Ltd</v>
          </cell>
        </row>
        <row r="2265">
          <cell r="C2265" t="str">
            <v>Stirling Business Centre Ltd</v>
          </cell>
        </row>
        <row r="2266">
          <cell r="C2266" t="str">
            <v>Stirling Enterprise and Economic Development Company Ltd</v>
          </cell>
        </row>
        <row r="2267">
          <cell r="C2267" t="str">
            <v>Stockport Homes Ltd</v>
          </cell>
        </row>
        <row r="2268">
          <cell r="C2268" t="str">
            <v>Stonebridge Housing Action Trust</v>
          </cell>
        </row>
        <row r="2269">
          <cell r="C2269" t="str">
            <v>Stonehaven Port</v>
          </cell>
        </row>
        <row r="2270">
          <cell r="C2270" t="str">
            <v>Stranmillis University College (Belfast)</v>
          </cell>
        </row>
        <row r="2271">
          <cell r="C2271" t="str">
            <v>Stranraer Port</v>
          </cell>
        </row>
        <row r="2272">
          <cell r="C2272" t="str">
            <v>Strategic Health Authorities (England) (En Bloc)</v>
          </cell>
        </row>
        <row r="2273">
          <cell r="C2273" t="str">
            <v>Strategic Investment Board</v>
          </cell>
        </row>
        <row r="2274">
          <cell r="C2274" t="str">
            <v>Strategic Rail Authority (SRA)</v>
          </cell>
        </row>
        <row r="2275">
          <cell r="C2275" t="str">
            <v>Strathclyde Partnership for Transport</v>
          </cell>
        </row>
        <row r="2276">
          <cell r="C2276" t="str">
            <v>Strathclyde Passenger Transport Executive - (s PTE)</v>
          </cell>
        </row>
        <row r="2277">
          <cell r="C2277" t="str">
            <v>Stromness Port</v>
          </cell>
        </row>
        <row r="2278">
          <cell r="C2278" t="str">
            <v>Stronsay Aerodrome</v>
          </cell>
        </row>
        <row r="2279">
          <cell r="C2279" t="str">
            <v>Student Awards Agency For Scotland</v>
          </cell>
        </row>
        <row r="2280">
          <cell r="C2280" t="str">
            <v>Student Loans Company Ltd (SLC)</v>
          </cell>
        </row>
        <row r="2281">
          <cell r="C2281" t="str">
            <v>Studio Schools (en Bloc)</v>
          </cell>
        </row>
        <row r="2282">
          <cell r="C2282" t="str">
            <v>Submarine Gift Shop Ltd.</v>
          </cell>
        </row>
        <row r="2283">
          <cell r="C2283" t="str">
            <v>Sugar Beet Research and Educational Committee</v>
          </cell>
        </row>
        <row r="2284">
          <cell r="C2284" t="str">
            <v>Sullom Voe Port</v>
          </cell>
        </row>
        <row r="2285">
          <cell r="C2285" t="str">
            <v>Sunderland (Unsworth) Aerodrome</v>
          </cell>
        </row>
        <row r="2286">
          <cell r="C2286" t="str">
            <v>Sunderland City Training and Enterprise Council Ltd</v>
          </cell>
        </row>
        <row r="2287">
          <cell r="C2287" t="str">
            <v>Sunderland Empire Theatre Trust Ltd</v>
          </cell>
        </row>
        <row r="2288">
          <cell r="C2288" t="str">
            <v>Sunderland Port</v>
          </cell>
        </row>
        <row r="2289">
          <cell r="C2289" t="str">
            <v>Supported Employment Consultative Groups</v>
          </cell>
        </row>
        <row r="2290">
          <cell r="C2290" t="str">
            <v>Supreme Court, the</v>
          </cell>
        </row>
        <row r="2291">
          <cell r="C2291" t="str">
            <v xml:space="preserve">Supreme Court Rule Committee </v>
          </cell>
        </row>
        <row r="2292">
          <cell r="C2292" t="str">
            <v>Sureline Coaches Limited - (s NITHC)</v>
          </cell>
        </row>
        <row r="2293">
          <cell r="C2293" t="str">
            <v>Sustainable Development Commission</v>
          </cell>
        </row>
        <row r="2294">
          <cell r="C2294" t="str">
            <v>Sustainable Development Education Panel</v>
          </cell>
        </row>
        <row r="2295">
          <cell r="C2295" t="str">
            <v>Sutton Housing Partnership Ltd</v>
          </cell>
        </row>
        <row r="2296">
          <cell r="C2296" t="str">
            <v>Swansea (Fairwood Common) Aerodrome</v>
          </cell>
        </row>
        <row r="2297">
          <cell r="C2297" t="str">
            <v xml:space="preserve">Swansea Action Partnership </v>
          </cell>
        </row>
        <row r="2298">
          <cell r="C2298" t="str">
            <v>Swindon Centre for Disabled Living</v>
          </cell>
        </row>
        <row r="2299">
          <cell r="C2299" t="str">
            <v>Swindon Octobus Ltd</v>
          </cell>
        </row>
        <row r="2300">
          <cell r="C2300" t="str">
            <v>Sypta Ltd</v>
          </cell>
        </row>
        <row r="2301">
          <cell r="C2301" t="str">
            <v>Sypta Properties Ltd</v>
          </cell>
        </row>
        <row r="2302">
          <cell r="C2302" t="str">
            <v>Tai Cymru</v>
          </cell>
        </row>
        <row r="2303">
          <cell r="C2303" t="str">
            <v>Talacave Action Group</v>
          </cell>
        </row>
        <row r="2304">
          <cell r="C2304" t="str">
            <v>Talklight Ltd</v>
          </cell>
        </row>
        <row r="2305">
          <cell r="C2305" t="str">
            <v>Tamar Bridge and Torpoint Ferry Joint Committee</v>
          </cell>
        </row>
        <row r="2306">
          <cell r="C2306" t="str">
            <v>Tamar Science Park Ltd</v>
          </cell>
        </row>
        <row r="2307">
          <cell r="C2307" t="str">
            <v>Tate Gallery</v>
          </cell>
        </row>
        <row r="2308">
          <cell r="C2308" t="str">
            <v>Tay Road Bridge Joint Board</v>
          </cell>
        </row>
        <row r="2309">
          <cell r="C2309" t="str">
            <v>Tayside and Central Scotland Transport Partnership (TACTRAN)</v>
          </cell>
        </row>
        <row r="2310">
          <cell r="C2310" t="str">
            <v>Tayside Contracts Joint Committee</v>
          </cell>
        </row>
        <row r="2311">
          <cell r="C2311" t="str">
            <v>Tayside Enterprise Board</v>
          </cell>
        </row>
        <row r="2312">
          <cell r="C2312" t="str">
            <v>Tayside Regional Council Harbour</v>
          </cell>
        </row>
        <row r="2313">
          <cell r="C2313" t="str">
            <v>Teacher Training Agency (TTA)</v>
          </cell>
        </row>
        <row r="2314">
          <cell r="C2314" t="str">
            <v>Teaching Agency</v>
          </cell>
        </row>
        <row r="2315">
          <cell r="C2315" t="str">
            <v>Teaching as a Career Unit</v>
          </cell>
        </row>
        <row r="2316">
          <cell r="C2316" t="str">
            <v>Technology Strategy Board</v>
          </cell>
        </row>
        <row r="2317">
          <cell r="C2317" t="str">
            <v>Tay Road Bridge Joint Board</v>
          </cell>
        </row>
        <row r="2318">
          <cell r="C2318" t="str">
            <v>Teeside Development Corporation</v>
          </cell>
        </row>
        <row r="2319">
          <cell r="C2319" t="str">
            <v>Telford - (s NTC)</v>
          </cell>
        </row>
        <row r="2320">
          <cell r="C2320" t="str">
            <v>Tenant Services Authority</v>
          </cell>
        </row>
        <row r="2321">
          <cell r="C2321" t="str">
            <v>Tenby Port</v>
          </cell>
        </row>
        <row r="2322">
          <cell r="C2322" t="str">
            <v>Thames Valley Community Rehabilitation Company (CRC)</v>
          </cell>
        </row>
        <row r="2323">
          <cell r="C2323" t="str">
            <v>Thamesdown Law Centre</v>
          </cell>
        </row>
        <row r="2324">
          <cell r="C2324" t="str">
            <v>Thamesdown Transport Ltd</v>
          </cell>
        </row>
        <row r="2325">
          <cell r="C2325" t="str">
            <v>The Attorney General's Office</v>
          </cell>
        </row>
        <row r="2326">
          <cell r="C2326" t="str">
            <v>The Crime Concern, Marks and Spencer, Groundwork Partnership (t/a Youth Works)</v>
          </cell>
        </row>
        <row r="2327">
          <cell r="C2327" t="str">
            <v>The Learning Trust</v>
          </cell>
        </row>
        <row r="2328">
          <cell r="C2328" t="str">
            <v>The London Authorities Mutual Limited</v>
          </cell>
        </row>
        <row r="2329">
          <cell r="C2329" t="str">
            <v>The National Association of Citizens Advice Bureau (England and Wales)</v>
          </cell>
        </row>
        <row r="2330">
          <cell r="C2330" t="str">
            <v>The National Institute for Clinical Excellence</v>
          </cell>
        </row>
        <row r="2331">
          <cell r="C2331" t="str">
            <v>The National Institute for Health and Clinical Excellence</v>
          </cell>
        </row>
        <row r="2332">
          <cell r="C2332" t="str">
            <v>The North South Language Body (An Foras Teanga North-South Body o Leid)</v>
          </cell>
        </row>
        <row r="2333">
          <cell r="C2333" t="str">
            <v>The Nursery Channel Ltd. (S - S4C)</v>
          </cell>
        </row>
        <row r="2334">
          <cell r="C2334" t="str">
            <v>The Potteries Box Company Ltd - (s Remploy Ltd)</v>
          </cell>
        </row>
        <row r="2335">
          <cell r="C2335" t="str">
            <v>The Scottish Association of Citizens Advice Bureau</v>
          </cell>
        </row>
        <row r="2336">
          <cell r="C2336" t="str">
            <v>The Skills Development Scotland Co. Limited (t/a Skills Development Scotland)</v>
          </cell>
        </row>
        <row r="2337">
          <cell r="C2337" t="str">
            <v>The UK Commission for Employment and Skills</v>
          </cell>
        </row>
        <row r="2338">
          <cell r="C2338" t="str">
            <v>Theatres Trust</v>
          </cell>
        </row>
        <row r="2339">
          <cell r="C2339" t="str">
            <v>Thurrock Thames Gateway Development Corporation</v>
          </cell>
        </row>
        <row r="2340">
          <cell r="C2340" t="str">
            <v>Tingwall Aerodrome</v>
          </cell>
        </row>
        <row r="2341">
          <cell r="C2341" t="str">
            <v>Topsham Port</v>
          </cell>
        </row>
        <row r="2342">
          <cell r="C2342" t="str">
            <v>Torquay Port</v>
          </cell>
        </row>
        <row r="2343">
          <cell r="C2343" t="str">
            <v>Tote Bookmakers Ltd - (s HTB)</v>
          </cell>
        </row>
        <row r="2344">
          <cell r="C2344" t="str">
            <v>Tote Credit Ltd - (s HTB)</v>
          </cell>
        </row>
        <row r="2345">
          <cell r="C2345" t="str">
            <v>Tote Direct Ltd - (s HTB)</v>
          </cell>
        </row>
        <row r="2346">
          <cell r="C2346" t="str">
            <v>Tourism Ireland Ltd</v>
          </cell>
        </row>
        <row r="2347">
          <cell r="C2347" t="str">
            <v>Tower Hamlets Homes Ltd</v>
          </cell>
        </row>
        <row r="2348">
          <cell r="C2348" t="str">
            <v>Tower Hamlets Housing Action Trust</v>
          </cell>
        </row>
        <row r="2349">
          <cell r="C2349" t="str">
            <v>Traffic Commissioners/ Licensing Authorities</v>
          </cell>
        </row>
        <row r="2350">
          <cell r="C2350" t="str">
            <v>Traffic Director for London</v>
          </cell>
        </row>
        <row r="2351">
          <cell r="C2351" t="str">
            <v>Traffic Wardens</v>
          </cell>
        </row>
        <row r="2352">
          <cell r="C2352" t="str">
            <v>Trafford Park Development Corporation</v>
          </cell>
        </row>
        <row r="2353">
          <cell r="C2353" t="str">
            <v>Training and Development Agency</v>
          </cell>
        </row>
        <row r="2354">
          <cell r="C2354" t="str">
            <v>Training and Development Agency for Schools</v>
          </cell>
        </row>
        <row r="2355">
          <cell r="C2355" t="str">
            <v>Training and Employment Agency (Advisory Board)</v>
          </cell>
        </row>
        <row r="2356">
          <cell r="C2356" t="str">
            <v>Training and Enterprise Councils (En Bloc)</v>
          </cell>
        </row>
        <row r="2357">
          <cell r="C2357" t="str">
            <v>Tramtrack Croydon Ltd</v>
          </cell>
        </row>
        <row r="2358">
          <cell r="C2358" t="str">
            <v>Transitional Child Trust Fund</v>
          </cell>
        </row>
        <row r="2359">
          <cell r="C2359" t="str">
            <v>Transport for Greater Manchester</v>
          </cell>
        </row>
        <row r="2360">
          <cell r="C2360" t="str">
            <v>Transport for London</v>
          </cell>
        </row>
        <row r="2361">
          <cell r="C2361" t="str">
            <v>Transport for London Finance Limited</v>
          </cell>
        </row>
        <row r="2362">
          <cell r="C2362" t="str">
            <v>Transport Trading Ltd (s.TfL)</v>
          </cell>
        </row>
        <row r="2363">
          <cell r="C2363" t="str">
            <v>Transport Tribunal</v>
          </cell>
        </row>
        <row r="2364">
          <cell r="C2364" t="str">
            <v>Treasure Valuation Committee</v>
          </cell>
        </row>
        <row r="2365">
          <cell r="C2365" t="str">
            <v>Treasury Solicitor</v>
          </cell>
        </row>
        <row r="2366">
          <cell r="C2366" t="str">
            <v>Treasury Trove Reviewing Committee</v>
          </cell>
        </row>
        <row r="2367">
          <cell r="C2367" t="str">
            <v xml:space="preserve">Tribunal under Schedule 11 of the Health and Personal Social Services (NI) Order 1972 </v>
          </cell>
        </row>
        <row r="2368">
          <cell r="C2368" t="str">
            <v>Tribunals Service, the</v>
          </cell>
        </row>
        <row r="2369">
          <cell r="C2369" t="str">
            <v>Trinity House Lighthouse Service</v>
          </cell>
        </row>
        <row r="2370">
          <cell r="C2370" t="str">
            <v>Trinity House National Lighthouse Centre Ltd</v>
          </cell>
        </row>
        <row r="2371">
          <cell r="C2371" t="str">
            <v>Tristar Homes Ltd</v>
          </cell>
        </row>
        <row r="2372">
          <cell r="C2372" t="str">
            <v>Truro Port</v>
          </cell>
        </row>
        <row r="2373">
          <cell r="C2373" t="str">
            <v>Trust Ports in Northern Ireland (En Bloc)</v>
          </cell>
        </row>
        <row r="2374">
          <cell r="C2374" t="str">
            <v>TSB Bank plc</v>
          </cell>
        </row>
        <row r="2375">
          <cell r="C2375" t="str">
            <v>Tube Lines (Holdings) Ltd (including Tube Lines Ltd and Tube Lines Finance Plc)</v>
          </cell>
        </row>
        <row r="2376">
          <cell r="C2376" t="str">
            <v xml:space="preserve">Tyne &amp; Wear Development Corporation  </v>
          </cell>
        </row>
        <row r="2377">
          <cell r="C2377" t="str">
            <v>Tyne and Wear Passenger Transport Executive - (s PTE) - Nexus</v>
          </cell>
        </row>
        <row r="2378">
          <cell r="C2378" t="str">
            <v>Tyne Harbour Commissioners</v>
          </cell>
        </row>
        <row r="2379">
          <cell r="C2379" t="str">
            <v>Nexus (Tyne and Wear Passenger Transport Executive)</v>
          </cell>
        </row>
        <row r="2380">
          <cell r="C2380" t="str">
            <v>UIC Transport (JNP) Ltd</v>
          </cell>
        </row>
        <row r="2381">
          <cell r="C2381" t="str">
            <v>UK Anti Doping Limited</v>
          </cell>
        </row>
        <row r="2382">
          <cell r="C2382" t="str">
            <v>UK Asset Resolution Ltd</v>
          </cell>
        </row>
        <row r="2383">
          <cell r="C2383" t="str">
            <v>UK Central Council for Nursing, Midwifery and Health Visiting</v>
          </cell>
        </row>
        <row r="2384">
          <cell r="C2384" t="str">
            <v>UK Commission for Employment and Skills</v>
          </cell>
        </row>
        <row r="2385">
          <cell r="C2385" t="str">
            <v>UK Debt Management Office</v>
          </cell>
        </row>
        <row r="2386">
          <cell r="C2386" t="str">
            <v>UK Film Council</v>
          </cell>
        </row>
        <row r="2387">
          <cell r="C2387" t="str">
            <v>UK Financial Investments Ltd (UKFI)</v>
          </cell>
        </row>
        <row r="2388">
          <cell r="C2388" t="str">
            <v>UK Green Investment Bank plc</v>
          </cell>
        </row>
        <row r="2389">
          <cell r="C2389" t="str">
            <v>UK Human Genome Mapping Project resource centre</v>
          </cell>
        </row>
        <row r="2390">
          <cell r="C2390" t="str">
            <v>UK Medical Ventures Fund/MVM Limited</v>
          </cell>
        </row>
        <row r="2391">
          <cell r="C2391" t="str">
            <v>UK Programme Distribution Ltd (95%) (s BBCW)</v>
          </cell>
        </row>
        <row r="2392">
          <cell r="C2392" t="str">
            <v>UK Space Agency</v>
          </cell>
        </row>
        <row r="2393">
          <cell r="C2393" t="str">
            <v>UK Statistics Authority - including the Office for National Statistics</v>
          </cell>
        </row>
        <row r="2394">
          <cell r="C2394" t="str">
            <v>UK Trade and Investment</v>
          </cell>
        </row>
        <row r="2395">
          <cell r="C2395" t="str">
            <v>UK Human Genome Mapping Project resource centre</v>
          </cell>
        </row>
        <row r="2396">
          <cell r="C2396" t="str">
            <v>UK Transport Support Service Authority, The</v>
          </cell>
        </row>
        <row r="2397">
          <cell r="C2397" t="str">
            <v>Ulster American Folk Park</v>
          </cell>
        </row>
        <row r="2398">
          <cell r="C2398" t="str">
            <v>Ulster Bank Ireland Ltd</v>
          </cell>
        </row>
        <row r="2399">
          <cell r="C2399" t="str">
            <v>Ulster Bank Ltd</v>
          </cell>
        </row>
        <row r="2400">
          <cell r="C2400" t="str">
            <v>Ulster Countryside Agency</v>
          </cell>
        </row>
        <row r="2401">
          <cell r="C2401" t="str">
            <v xml:space="preserve">Ulster Folk and Transport Museum </v>
          </cell>
        </row>
        <row r="2402">
          <cell r="C2402" t="str">
            <v xml:space="preserve">Ulster Museum </v>
          </cell>
        </row>
        <row r="2403">
          <cell r="C2403" t="str">
            <v>Ulster Savings Committee</v>
          </cell>
        </row>
        <row r="2404">
          <cell r="C2404" t="str">
            <v>Ulster Supported Employment Ltd</v>
          </cell>
        </row>
        <row r="2405">
          <cell r="C2405" t="str">
            <v>Ulsterbus Ltd - (s NITHC)</v>
          </cell>
        </row>
        <row r="2406">
          <cell r="C2406" t="str">
            <v>Unclaimed Redemption Monies</v>
          </cell>
        </row>
        <row r="2407">
          <cell r="C2407" t="str">
            <v>Unclaimed Stock and Dividends Account</v>
          </cell>
        </row>
        <row r="2408">
          <cell r="C2408" t="str">
            <v>Unified Appeal Tribunal</v>
          </cell>
        </row>
        <row r="2409">
          <cell r="C2409" t="str">
            <v>UK Robotic Ltd - (s BNFL)</v>
          </cell>
        </row>
        <row r="2410">
          <cell r="C2410" t="str">
            <v>Union Railways (North) Limited</v>
          </cell>
        </row>
        <row r="2411">
          <cell r="C2411" t="str">
            <v>Union Railways (South) Limited</v>
          </cell>
        </row>
        <row r="2412">
          <cell r="C2412" t="str">
            <v>United Kingdom Advisory Panel for Health Care Workers infected with bloodbourne viruses</v>
          </cell>
        </row>
        <row r="2413">
          <cell r="C2413" t="str">
            <v>United Kingdom Atomic Energy Authority (UKAEA)</v>
          </cell>
        </row>
        <row r="2414">
          <cell r="C2414" t="str">
            <v>United Kingdom Border Agency</v>
          </cell>
        </row>
        <row r="2415">
          <cell r="C2415" t="str">
            <v>United Kingdom Eco-labelling Board</v>
          </cell>
        </row>
        <row r="2416">
          <cell r="C2416" t="str">
            <v>United Kingdom Nirex Ltd - (s NDA)</v>
          </cell>
        </row>
        <row r="2417">
          <cell r="C2417" t="str">
            <v>United Kingdom Register of Organic Food Standards</v>
          </cell>
        </row>
        <row r="2418">
          <cell r="C2418" t="str">
            <v>United Kingdom Round Table on Sustainable Development</v>
          </cell>
        </row>
        <row r="2419">
          <cell r="C2419" t="str">
            <v>United Kingdom Sports Council (UK Sport)</v>
          </cell>
        </row>
        <row r="2420">
          <cell r="C2420" t="str">
            <v>United Kingdom Transplant Support Service Authority</v>
          </cell>
        </row>
        <row r="2421">
          <cell r="C2421" t="str">
            <v>United Kingdom Xenotransplantation Interim Regulatory Authority (UK)</v>
          </cell>
        </row>
        <row r="2422">
          <cell r="C2422" t="str">
            <v>United Residents Housing Ltd</v>
          </cell>
        </row>
        <row r="2423">
          <cell r="C2423" t="str">
            <v>University for Industry Charitable Trust</v>
          </cell>
        </row>
        <row r="2424">
          <cell r="C2424" t="str">
            <v>University for Industry Limited (renamed as Learndirect Ltd in April 2012)</v>
          </cell>
        </row>
        <row r="2425">
          <cell r="C2425" t="str">
            <v>University Technical Colleges (en Bloc)</v>
          </cell>
        </row>
        <row r="2426">
          <cell r="C2426" t="str">
            <v>Unrelated Live Transplant Regulatory Authority</v>
          </cell>
        </row>
        <row r="2427">
          <cell r="C2427" t="str">
            <v>Urban Development Corporations</v>
          </cell>
        </row>
        <row r="2428">
          <cell r="C2428" t="str">
            <v>Urban Investment Grant Appraisal Panel</v>
          </cell>
        </row>
        <row r="2429">
          <cell r="C2429" t="str">
            <v>Urban Regeneration Agency</v>
          </cell>
        </row>
        <row r="2430">
          <cell r="C2430" t="str">
            <v>Vaccine Damage Tribunal</v>
          </cell>
        </row>
        <row r="2431">
          <cell r="C2431" t="str">
            <v>Vale of Glamorgan Victim Support</v>
          </cell>
        </row>
        <row r="2432">
          <cell r="C2432" t="str">
            <v>Valuation and Land Agency</v>
          </cell>
        </row>
        <row r="2433">
          <cell r="C2433" t="str">
            <v>Valuation Office Agency</v>
          </cell>
        </row>
        <row r="2434">
          <cell r="C2434" t="str">
            <v>Valuation Tribunals</v>
          </cell>
        </row>
        <row r="2435">
          <cell r="C2435" t="str">
            <v>Valuation Tribunals (Wales)</v>
          </cell>
        </row>
        <row r="2436">
          <cell r="C2436" t="str">
            <v>VAT and Duties Tribunal</v>
          </cell>
        </row>
        <row r="2437">
          <cell r="C2437" t="str">
            <v>Vehicle and Operator Services Agency (VOSA)</v>
          </cell>
        </row>
        <row r="2438">
          <cell r="C2438" t="str">
            <v>Vehicle Certification Agency</v>
          </cell>
        </row>
        <row r="2439">
          <cell r="C2439" t="str">
            <v>Velindre NHS Trust</v>
          </cell>
        </row>
        <row r="2440">
          <cell r="C2440" t="str">
            <v>Verderers of the New Forest</v>
          </cell>
        </row>
        <row r="2441">
          <cell r="C2441" t="str">
            <v>Veterans Advisory &amp; Pensions Committees</v>
          </cell>
        </row>
        <row r="2442">
          <cell r="C2442" t="str">
            <v>Veterinary Laboratories Agency</v>
          </cell>
        </row>
        <row r="2443">
          <cell r="C2443" t="str">
            <v>Veterinary Medicines Directorate</v>
          </cell>
        </row>
        <row r="2444">
          <cell r="C2444" t="str">
            <v>Veterinary Products Committee</v>
          </cell>
        </row>
        <row r="2445">
          <cell r="C2445" t="str">
            <v>Veterinary Residues Committee</v>
          </cell>
        </row>
        <row r="2446">
          <cell r="C2446" t="str">
            <v>Victims and Survivors Service Ltd</v>
          </cell>
        </row>
        <row r="2447">
          <cell r="C2447" t="str">
            <v>Victoria and Albert Museum</v>
          </cell>
        </row>
        <row r="2448">
          <cell r="C2448" t="str">
            <v>Victoria Coach Station Ltd (s.TfL)</v>
          </cell>
        </row>
        <row r="2449">
          <cell r="C2449" t="str">
            <v>Viking Energy Ltd</v>
          </cell>
        </row>
        <row r="2450">
          <cell r="C2450" t="str">
            <v>VisitBritain Ltd</v>
          </cell>
        </row>
        <row r="2451">
          <cell r="C2451" t="str">
            <v>VisitScotland Ltd</v>
          </cell>
        </row>
        <row r="2452">
          <cell r="C2452" t="str">
            <v>Voluntary Action Barnsley</v>
          </cell>
        </row>
        <row r="2453">
          <cell r="C2453" t="str">
            <v>Voluntary Action Camden</v>
          </cell>
        </row>
        <row r="2454">
          <cell r="C2454" t="str">
            <v>Voluntary Aided Schools (En Bloc)</v>
          </cell>
        </row>
        <row r="2455">
          <cell r="C2455" t="str">
            <v>Voluntary Controlled Schools (En Bloc)</v>
          </cell>
        </row>
        <row r="2456">
          <cell r="C2456" t="str">
            <v>Wages Councils</v>
          </cell>
        </row>
        <row r="2457">
          <cell r="C2457" t="str">
            <v>Wales Audit Office</v>
          </cell>
        </row>
        <row r="2458">
          <cell r="C2458" t="str">
            <v>Wales Community Rehabilitation Company (CRC)</v>
          </cell>
        </row>
        <row r="2459">
          <cell r="C2459" t="str">
            <v>Wales Office</v>
          </cell>
        </row>
        <row r="2460">
          <cell r="C2460" t="str">
            <v>Wales Tourist Board</v>
          </cell>
        </row>
        <row r="2461">
          <cell r="C2461" t="str">
            <v>Wales Youth Agency</v>
          </cell>
        </row>
        <row r="2462">
          <cell r="C2462" t="str">
            <v>Wallace Collection</v>
          </cell>
        </row>
        <row r="2463">
          <cell r="C2463" t="str">
            <v>Waltham Forest Arms Length Management Organisation Ltd</v>
          </cell>
        </row>
        <row r="2464">
          <cell r="C2464" t="str">
            <v>Waltham Forest Housing Action Trust</v>
          </cell>
        </row>
        <row r="2465">
          <cell r="C2465" t="str">
            <v>War Pensions Agency (admin)</v>
          </cell>
        </row>
        <row r="2466">
          <cell r="C2466" t="str">
            <v>War Pensions Committee</v>
          </cell>
        </row>
        <row r="2467">
          <cell r="C2467" t="str">
            <v xml:space="preserve">Warren Point Harbour Authority </v>
          </cell>
        </row>
        <row r="2468">
          <cell r="C2468" t="str">
            <v>Warrington - (s NTC)</v>
          </cell>
        </row>
        <row r="2469">
          <cell r="C2469" t="str">
            <v>Warrington Borough Transport Ltd</v>
          </cell>
        </row>
        <row r="2470">
          <cell r="C2470" t="str">
            <v>Warship Support Agency</v>
          </cell>
        </row>
        <row r="2471">
          <cell r="C2471" t="str">
            <v>Warwick Technology Park Management Company Ltd</v>
          </cell>
        </row>
        <row r="2472">
          <cell r="C2472" t="str">
            <v>Warwickshire and West Mercia Community Rehabilitation Company (CRC)</v>
          </cell>
        </row>
        <row r="2473">
          <cell r="C2473" t="str">
            <v>Washington - (s NTC)</v>
          </cell>
        </row>
        <row r="2474">
          <cell r="C2474" t="str">
            <v xml:space="preserve">Waste Disposal </v>
          </cell>
        </row>
        <row r="2475">
          <cell r="C2475" t="str">
            <v>Watchet Port</v>
          </cell>
        </row>
        <row r="2476">
          <cell r="C2476" t="str">
            <v>Waste &amp; Resources Action Programme (WRAP)</v>
          </cell>
        </row>
        <row r="2477">
          <cell r="C2477" t="str">
            <v>Waterwatch Scotland</v>
          </cell>
        </row>
        <row r="2478">
          <cell r="C2478" t="str">
            <v>Waterways Ireland</v>
          </cell>
        </row>
        <row r="2479">
          <cell r="C2479" t="str">
            <v>Water Appeals Commission (Northern Ireland)</v>
          </cell>
        </row>
        <row r="2480">
          <cell r="C2480" t="str">
            <v>Water Industry Commission for Scotland</v>
          </cell>
        </row>
        <row r="2481">
          <cell r="C2481" t="str">
            <v>Water Regulations Advisory Committee</v>
          </cell>
        </row>
        <row r="2482">
          <cell r="C2482" t="str">
            <v>WeatherXchange Limited</v>
          </cell>
        </row>
        <row r="2483">
          <cell r="C2483" t="str">
            <v>Welsh Advisory Committee on Drug and Alcohol Misuse</v>
          </cell>
        </row>
        <row r="2484">
          <cell r="C2484" t="str">
            <v>Welsh Advisory Committee on Telecommunications (WACT)</v>
          </cell>
        </row>
        <row r="2485">
          <cell r="C2485" t="str">
            <v>Welsh Ambulance Services NHS Trust</v>
          </cell>
        </row>
        <row r="2486">
          <cell r="C2486" t="str">
            <v>Welsh Assembly Government / Welsh Government</v>
          </cell>
        </row>
        <row r="2487">
          <cell r="C2487" t="str">
            <v>Welsh Blood Service</v>
          </cell>
        </row>
        <row r="2488">
          <cell r="C2488" t="str">
            <v>Welsh Committee for Postgraduate Pharmaceutical Education</v>
          </cell>
        </row>
        <row r="2489">
          <cell r="C2489" t="str">
            <v>Welsh Committee for Professional Development of Pharmacy</v>
          </cell>
        </row>
        <row r="2490">
          <cell r="C2490" t="str">
            <v>Welsh Community Health Councils</v>
          </cell>
        </row>
        <row r="2491">
          <cell r="C2491" t="str">
            <v>Welsh Consumer Council (WCC)</v>
          </cell>
        </row>
        <row r="2492">
          <cell r="C2492" t="str">
            <v>Welsh Dental Committee</v>
          </cell>
        </row>
        <row r="2493">
          <cell r="C2493" t="str">
            <v>Welsh Development Agency</v>
          </cell>
        </row>
        <row r="2494">
          <cell r="C2494" t="str">
            <v xml:space="preserve">Welsh Further Education Colleges </v>
          </cell>
        </row>
        <row r="2495">
          <cell r="C2495" t="str">
            <v>Welsh Health Common Services Authority</v>
          </cell>
        </row>
        <row r="2496">
          <cell r="C2496" t="str">
            <v>Welsh Health Promotion Authority</v>
          </cell>
        </row>
        <row r="2497">
          <cell r="C2497" t="str">
            <v>Welsh Industrial Development Advisory Board</v>
          </cell>
        </row>
        <row r="2498">
          <cell r="C2498" t="str">
            <v>Welsh Language Board (WLB)</v>
          </cell>
        </row>
        <row r="2499">
          <cell r="C2499" t="str">
            <v>Welsh Language Commissioner</v>
          </cell>
        </row>
        <row r="2500">
          <cell r="C2500" t="str">
            <v>Welsh Local Health Boards (En Bloc)</v>
          </cell>
        </row>
        <row r="2501">
          <cell r="C2501" t="str">
            <v>Welsh Medical Committee</v>
          </cell>
        </row>
        <row r="2502">
          <cell r="C2502" t="str">
            <v>Welsh National Board for Nursing, Midwifery and Health Visiting</v>
          </cell>
        </row>
        <row r="2503">
          <cell r="C2503" t="str">
            <v>Welsh Nursing and Midwifery Committee</v>
          </cell>
        </row>
        <row r="2504">
          <cell r="C2504" t="str">
            <v>Welsh Optical Committee</v>
          </cell>
        </row>
        <row r="2505">
          <cell r="C2505" t="str">
            <v>Welsh Optometric Committee</v>
          </cell>
        </row>
        <row r="2506">
          <cell r="C2506" t="str">
            <v>Welsh Pharmaceutical Committee</v>
          </cell>
        </row>
        <row r="2507">
          <cell r="C2507" t="str">
            <v>Welsh Scheme for the Development of Health and Social Research</v>
          </cell>
        </row>
        <row r="2508">
          <cell r="C2508" t="str">
            <v>Welsh Scientific Advisory Committee</v>
          </cell>
        </row>
        <row r="2509">
          <cell r="C2509" t="str">
            <v>Welsh Venture Capital - (s WDA)</v>
          </cell>
        </row>
        <row r="2510">
          <cell r="C2510" t="str">
            <v>Welwyn Hatfield Community Housing trust Ltd</v>
          </cell>
        </row>
        <row r="2511">
          <cell r="C2511" t="str">
            <v>Welwyn Garden City - (s NTC)</v>
          </cell>
        </row>
        <row r="2512">
          <cell r="C2512" t="str">
            <v>West London Waste Authority</v>
          </cell>
        </row>
        <row r="2513">
          <cell r="C2513" t="str">
            <v>West Lothian Municipal Bank Ltd</v>
          </cell>
        </row>
        <row r="2514">
          <cell r="C2514" t="str">
            <v>West Midlands Life Cultural Consortium</v>
          </cell>
        </row>
        <row r="2515">
          <cell r="C2515" t="str">
            <v>West Midlands Passenger Transport Executive (trading as Centro) - (s PTE)</v>
          </cell>
        </row>
        <row r="2516">
          <cell r="C2516" t="str">
            <v>West North West Homes Leeds</v>
          </cell>
        </row>
        <row r="2517">
          <cell r="C2517" t="str">
            <v>West Northamptonshire Development Corporation</v>
          </cell>
        </row>
        <row r="2518">
          <cell r="C2518" t="str">
            <v>Welsh Development Agency</v>
          </cell>
        </row>
        <row r="2519">
          <cell r="C2519" t="str">
            <v>Welsh Venture Capital</v>
          </cell>
        </row>
        <row r="2520">
          <cell r="C2520" t="str">
            <v>West of Scotland Water Authority</v>
          </cell>
        </row>
        <row r="2521">
          <cell r="C2521" t="str">
            <v>West Yorkshire Community Rehabilitation Company (CRC)</v>
          </cell>
        </row>
        <row r="2522">
          <cell r="C2522" t="str">
            <v>West Yorkshire Passenger Transport Executive - (s PTE)</v>
          </cell>
        </row>
        <row r="2523">
          <cell r="C2523" t="str">
            <v>Westinghouse Electric UK Limited</v>
          </cell>
        </row>
        <row r="2524">
          <cell r="C2524" t="str">
            <v>West Yorkshire Passenger Transport Executive - (s PTE)</v>
          </cell>
        </row>
        <row r="2525">
          <cell r="C2525" t="str">
            <v>Western Education and Library Board</v>
          </cell>
        </row>
        <row r="2526">
          <cell r="C2526" t="str">
            <v>Western Health and Personal Social Services Board</v>
          </cell>
        </row>
        <row r="2527">
          <cell r="C2527" t="str">
            <v>Western Health and Social Care Trust</v>
          </cell>
        </row>
        <row r="2528">
          <cell r="C2528" t="str">
            <v>Western Riverside Waste Authority</v>
          </cell>
        </row>
        <row r="2529">
          <cell r="C2529" t="str">
            <v>Westminster Foundation for Democracy</v>
          </cell>
        </row>
        <row r="2530">
          <cell r="C2530" t="str">
            <v>Westray Port</v>
          </cell>
        </row>
        <row r="2531">
          <cell r="C2531" t="str">
            <v>Weyland Farms Ltd</v>
          </cell>
        </row>
        <row r="2532">
          <cell r="C2532" t="str">
            <v>Weymouth Port</v>
          </cell>
        </row>
        <row r="2533">
          <cell r="C2533" t="str">
            <v>WGC Holdco Ltd</v>
          </cell>
        </row>
        <row r="2534">
          <cell r="C2534" t="str">
            <v xml:space="preserve">Whitby Port </v>
          </cell>
        </row>
        <row r="2535">
          <cell r="C2535" t="str">
            <v>Whitehall Port (Stronsay)</v>
          </cell>
        </row>
        <row r="2536">
          <cell r="C2536" t="str">
            <v>Whitstable Port</v>
          </cell>
        </row>
        <row r="2537">
          <cell r="C2537" t="str">
            <v>Whitwick Business Park Management Co Ltd, The</v>
          </cell>
        </row>
        <row r="2538">
          <cell r="C2538" t="str">
            <v>Wider Health Working Group</v>
          </cell>
        </row>
        <row r="2539">
          <cell r="C2539" t="str">
            <v>Wigan and Leigh Housing Company Ltd</v>
          </cell>
        </row>
        <row r="2540">
          <cell r="C2540" t="str">
            <v>Wigtown Port</v>
          </cell>
        </row>
        <row r="2541">
          <cell r="C2541" t="str">
            <v>Wilton Park Academic Council</v>
          </cell>
        </row>
        <row r="2542">
          <cell r="C2542" t="str">
            <v>Wilton Park Executive Agency</v>
          </cell>
        </row>
        <row r="2543">
          <cell r="C2543" t="str">
            <v>Wilton Park International Advisory Council</v>
          </cell>
        </row>
        <row r="2544">
          <cell r="C2544" t="str">
            <v>Wimbledon Civic Theatre Trust</v>
          </cell>
        </row>
        <row r="2545">
          <cell r="C2545" t="str">
            <v>Wine Standards Board of the Vintners' Company</v>
          </cell>
        </row>
        <row r="2546">
          <cell r="C2546" t="str">
            <v>Wisbech Port</v>
          </cell>
        </row>
        <row r="2547">
          <cell r="C2547" t="str">
            <v>WJEC CBAC Ltd (Welsh Joint Education Committee)</v>
          </cell>
        </row>
        <row r="2548">
          <cell r="C2548" t="str">
            <v>Wolverhampton City Challenge</v>
          </cell>
        </row>
        <row r="2549">
          <cell r="C2549" t="str">
            <v>Wolverhampton Homes Ltd</v>
          </cell>
        </row>
        <row r="2550">
          <cell r="C2550" t="str">
            <v>Women's National Commission</v>
          </cell>
        </row>
        <row r="2551">
          <cell r="C2551" t="str">
            <v>Woodford-Gubbins Ltd - (s Remploy Ltd)</v>
          </cell>
        </row>
        <row r="2552">
          <cell r="C2552" t="str">
            <v>Woolwich Arsenal Rail Enterprises (Holdings) Limited</v>
          </cell>
        </row>
        <row r="2553">
          <cell r="C2553" t="str">
            <v>Woolwich Arsenal Rail Enterprises Limited</v>
          </cell>
        </row>
        <row r="2554">
          <cell r="C2554" t="str">
            <v>Worcestershire County Association of Local Councils</v>
          </cell>
        </row>
        <row r="2555">
          <cell r="C2555" t="str">
            <v>Workforce Development Confederations</v>
          </cell>
        </row>
        <row r="2556">
          <cell r="C2556" t="str">
            <v>Working Ventures UK (WVUK)</v>
          </cell>
        </row>
        <row r="2557">
          <cell r="C2557" t="str">
            <v>Workington Port</v>
          </cell>
        </row>
        <row r="2558">
          <cell r="C2558" t="str">
            <v>Worknorth 11 Ltd (s MA)</v>
          </cell>
        </row>
        <row r="2559">
          <cell r="C2559" t="str">
            <v>Worknorth Ltd (s MA)</v>
          </cell>
        </row>
        <row r="2560">
          <cell r="C2560" t="str">
            <v>World Service (WS) - (s BBC)</v>
          </cell>
        </row>
        <row r="2561">
          <cell r="C2561" t="str">
            <v>Worldwide Americas Investments Inc [USA] (s BBCW)</v>
          </cell>
        </row>
        <row r="2562">
          <cell r="C2562" t="str">
            <v>Yealm River</v>
          </cell>
        </row>
        <row r="2563">
          <cell r="C2563" t="str">
            <v>Yorkshire &amp; Humber Port</v>
          </cell>
        </row>
        <row r="2564">
          <cell r="C2564" t="str">
            <v>Women's National Commission</v>
          </cell>
        </row>
        <row r="2565">
          <cell r="C2565" t="str">
            <v>Yorkshire Cultural Consortium</v>
          </cell>
        </row>
        <row r="2566">
          <cell r="C2566" t="str">
            <v>Yorkshire Dales National Park Authority</v>
          </cell>
        </row>
        <row r="2567">
          <cell r="C2567" t="str">
            <v>Yorkshire Forward</v>
          </cell>
        </row>
        <row r="2568">
          <cell r="C2568" t="str">
            <v>Yorkshire Metro Ltd - (s SYPTE)</v>
          </cell>
        </row>
        <row r="2569">
          <cell r="C2569" t="str">
            <v>Yorkshire Purchasing Organisation</v>
          </cell>
        </row>
        <row r="2570">
          <cell r="C2570" t="str">
            <v>Yorkshire Region Electricity Consumers’ Committee</v>
          </cell>
        </row>
        <row r="2571">
          <cell r="C2571" t="str">
            <v>Young Persons Learning Agency for England</v>
          </cell>
        </row>
        <row r="2572">
          <cell r="C2572" t="str">
            <v>Your Homes Newcastle Ltd</v>
          </cell>
        </row>
        <row r="2573">
          <cell r="C2573" t="str">
            <v>Youth and Family Courts Lay Panel Advisory Committee (Northern Ireland)</v>
          </cell>
        </row>
        <row r="2574">
          <cell r="C2574" t="str">
            <v>Youth Council for Northern Ireland</v>
          </cell>
        </row>
        <row r="2575">
          <cell r="C2575" t="str">
            <v>Youth Justice Agency (Northern Ireland)</v>
          </cell>
        </row>
        <row r="2576">
          <cell r="C2576" t="str">
            <v xml:space="preserve">Youth Justice Board for England and Wales </v>
          </cell>
        </row>
        <row r="2577">
          <cell r="C2577" t="str">
            <v>Zetland Transport Partnership</v>
          </cell>
        </row>
        <row r="2578">
          <cell r="C2578" t="str">
            <v>Zoos Forum</v>
          </cell>
        </row>
        <row r="2579">
          <cell r="C2579" t="str">
            <v>Chancellor of the Duchy of Lancaster</v>
          </cell>
        </row>
        <row r="2580">
          <cell r="C2580" t="str">
            <v>Community Health Councils (Wales)</v>
          </cell>
        </row>
        <row r="2581">
          <cell r="C2581" t="str">
            <v>Guaranteed Export Financing Corporation (GEFCo) *</v>
          </cell>
        </row>
        <row r="2582">
          <cell r="C2582" t="str">
            <v>Independent Review Panel on the Classification of Borderline Medicines</v>
          </cell>
        </row>
        <row r="2583">
          <cell r="C2583" t="str">
            <v xml:space="preserve">Intervention Board </v>
          </cell>
        </row>
        <row r="2584">
          <cell r="C2584" t="str">
            <v>Local Government Staff Commission</v>
          </cell>
        </row>
        <row r="2585">
          <cell r="C2585" t="str">
            <v>RCUK Shared Services Centre Ltd</v>
          </cell>
        </row>
        <row r="2586">
          <cell r="C2586" t="str">
            <v>Royal Commission on the Ancient and Historical Monuments of Scotland</v>
          </cell>
        </row>
        <row r="2587">
          <cell r="C2587" t="str">
            <v>Royal Fine Art Commission for Scotland</v>
          </cell>
        </row>
        <row r="2588">
          <cell r="C2588" t="str">
            <v>Royal Observatory Greenwich</v>
          </cell>
        </row>
        <row r="2589">
          <cell r="C2589" t="str">
            <v>Scottish Ambulance Service Board</v>
          </cell>
        </row>
        <row r="2590">
          <cell r="C2590" t="str">
            <v>Scottish Council for Post-Graduate Medical Education and Dental Education</v>
          </cell>
        </row>
        <row r="2591">
          <cell r="C2591" t="str">
            <v>Scottish Fisheries Protection Agency</v>
          </cell>
        </row>
        <row r="2592">
          <cell r="C2592" t="str">
            <v>World Poultry Science Association</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S"/>
      <sheetName val="2012-13 return"/>
      <sheetName val="Proposed for 2013-14"/>
      <sheetName val="Discontinued in 2012-13"/>
      <sheetName val="Reducing Costs"/>
    </sheetNames>
    <sheetDataSet>
      <sheetData sheetId="0" refreshError="1"/>
      <sheetData sheetId="1">
        <row r="4">
          <cell r="BP4" t="str">
            <v>DARD</v>
          </cell>
        </row>
        <row r="5">
          <cell r="BS5" t="str">
            <v>Regular</v>
          </cell>
        </row>
        <row r="6">
          <cell r="BS6" t="str">
            <v>Adhoc</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uidance &amp; Hourly rates"/>
      <sheetName val="All Survey Information"/>
      <sheetName val="Official Stats Costs &amp; Surveys "/>
      <sheetName val="Supporting Information"/>
      <sheetName val="For SCU checks"/>
      <sheetName val="Sheet1"/>
      <sheetName val="Sheet2"/>
      <sheetName val="Sheet3"/>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am Tucker" refreshedDate="42277.661416319446" createdVersion="3" refreshedVersion="3" minRefreshableVersion="3" recordCount="519">
  <cacheSource type="worksheet">
    <worksheetSource ref="I1:I1048576" sheet="Index"/>
  </cacheSource>
  <cacheFields count="1">
    <cacheField name="Mode of data collection (please select all columns that apply)" numFmtId="0">
      <sharedItems containsBlank="1" count="15">
        <s v="Electronic"/>
        <s v="Electronic &amp; Face to Face"/>
        <s v="Electronic &amp; Paper"/>
        <s v="Electronic &amp; Telephone"/>
        <s v="Electronic, Face to Face &amp; Paper"/>
        <s v="Electronic, Face to Face &amp; Telephone"/>
        <s v="Electronic, Face to Face, Paper &amp; Telephone"/>
        <s v="Electronic, Paper &amp; Telephone"/>
        <s v="Face to Face"/>
        <s v="Face to Face &amp; Paper"/>
        <s v="Face to Face &amp; Telephone"/>
        <s v="Paper"/>
        <s v="Telephone"/>
        <s v="Telephone &amp; Paper"/>
        <m/>
      </sharedItems>
    </cacheField>
  </cacheFields>
</pivotCacheDefinition>
</file>

<file path=xl/pivotCache/pivotCacheRecords1.xml><?xml version="1.0" encoding="utf-8"?>
<pivotCacheRecords xmlns="http://schemas.openxmlformats.org/spreadsheetml/2006/main" xmlns:r="http://schemas.openxmlformats.org/officeDocument/2006/relationships" count="519">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2"/>
  </r>
  <r>
    <x v="2"/>
  </r>
  <r>
    <x v="2"/>
  </r>
  <r>
    <x v="2"/>
  </r>
  <r>
    <x v="2"/>
  </r>
  <r>
    <x v="2"/>
  </r>
  <r>
    <x v="2"/>
  </r>
  <r>
    <x v="2"/>
  </r>
  <r>
    <x v="2"/>
  </r>
  <r>
    <x v="2"/>
  </r>
  <r>
    <x v="2"/>
  </r>
  <r>
    <x v="2"/>
  </r>
  <r>
    <x v="2"/>
  </r>
  <r>
    <x v="2"/>
  </r>
  <r>
    <x v="2"/>
  </r>
  <r>
    <x v="2"/>
  </r>
  <r>
    <x v="2"/>
  </r>
  <r>
    <x v="2"/>
  </r>
  <r>
    <x v="2"/>
  </r>
  <r>
    <x v="2"/>
  </r>
  <r>
    <x v="2"/>
  </r>
  <r>
    <x v="2"/>
  </r>
  <r>
    <x v="2"/>
  </r>
  <r>
    <x v="3"/>
  </r>
  <r>
    <x v="3"/>
  </r>
  <r>
    <x v="3"/>
  </r>
  <r>
    <x v="3"/>
  </r>
  <r>
    <x v="3"/>
  </r>
  <r>
    <x v="3"/>
  </r>
  <r>
    <x v="4"/>
  </r>
  <r>
    <x v="4"/>
  </r>
  <r>
    <x v="5"/>
  </r>
  <r>
    <x v="5"/>
  </r>
  <r>
    <x v="6"/>
  </r>
  <r>
    <x v="7"/>
  </r>
  <r>
    <x v="7"/>
  </r>
  <r>
    <x v="8"/>
  </r>
  <r>
    <x v="8"/>
  </r>
  <r>
    <x v="8"/>
  </r>
  <r>
    <x v="8"/>
  </r>
  <r>
    <x v="8"/>
  </r>
  <r>
    <x v="8"/>
  </r>
  <r>
    <x v="8"/>
  </r>
  <r>
    <x v="8"/>
  </r>
  <r>
    <x v="8"/>
  </r>
  <r>
    <x v="8"/>
  </r>
  <r>
    <x v="8"/>
  </r>
  <r>
    <x v="8"/>
  </r>
  <r>
    <x v="8"/>
  </r>
  <r>
    <x v="8"/>
  </r>
  <r>
    <x v="8"/>
  </r>
  <r>
    <x v="8"/>
  </r>
  <r>
    <x v="8"/>
  </r>
  <r>
    <x v="8"/>
  </r>
  <r>
    <x v="8"/>
  </r>
  <r>
    <x v="8"/>
  </r>
  <r>
    <x v="8"/>
  </r>
  <r>
    <x v="8"/>
  </r>
  <r>
    <x v="8"/>
  </r>
  <r>
    <x v="9"/>
  </r>
  <r>
    <x v="9"/>
  </r>
  <r>
    <x v="9"/>
  </r>
  <r>
    <x v="9"/>
  </r>
  <r>
    <x v="10"/>
  </r>
  <r>
    <x v="10"/>
  </r>
  <r>
    <x v="10"/>
  </r>
  <r>
    <x v="10"/>
  </r>
  <r>
    <x v="10"/>
  </r>
  <r>
    <x v="10"/>
  </r>
  <r>
    <x v="10"/>
  </r>
  <r>
    <x v="10"/>
  </r>
  <r>
    <x v="10"/>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3"/>
  </r>
  <r>
    <x v="13"/>
  </r>
  <r>
    <x v="13"/>
  </r>
  <r>
    <x v="13"/>
  </r>
  <r>
    <x v="13"/>
  </r>
  <r>
    <x v="13"/>
  </r>
  <r>
    <x v="13"/>
  </r>
  <r>
    <x v="13"/>
  </r>
  <r>
    <x v="13"/>
  </r>
  <r>
    <x v="14"/>
  </r>
  <r>
    <x v="14"/>
  </r>
  <r>
    <x v="14"/>
  </r>
  <r>
    <x v="14"/>
  </r>
  <r>
    <x v="14"/>
  </r>
  <r>
    <x v="14"/>
  </r>
  <r>
    <x v="14"/>
  </r>
  <r>
    <x v="14"/>
  </r>
  <r>
    <x v="14"/>
  </r>
  <r>
    <x v="14"/>
  </r>
  <r>
    <x v="14"/>
  </r>
  <r>
    <x v="14"/>
  </r>
  <r>
    <x v="14"/>
  </r>
  <r>
    <x v="14"/>
  </r>
  <r>
    <x v="14"/>
  </r>
  <r>
    <x v="14"/>
  </r>
  <r>
    <x v="14"/>
  </r>
  <r>
    <x v="14"/>
  </r>
  <r>
    <x v="14"/>
  </r>
  <r>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P5:Q21" firstHeaderRow="1" firstDataRow="1" firstDataCol="1"/>
  <pivotFields count="1">
    <pivotField axis="axisRow" dataField="1" showAll="0">
      <items count="16">
        <item x="0"/>
        <item x="1"/>
        <item x="2"/>
        <item x="3"/>
        <item x="4"/>
        <item x="5"/>
        <item x="6"/>
        <item x="7"/>
        <item x="8"/>
        <item x="9"/>
        <item x="10"/>
        <item x="11"/>
        <item x="12"/>
        <item x="13"/>
        <item x="14"/>
        <item t="default"/>
      </items>
    </pivotField>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name="Count of Mode of data collection (please select all columns that apply)"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331521/Community_Life_questionnaire_2014-15.pdf" TargetMode="External"/><Relationship Id="rId7" Type="http://schemas.openxmlformats.org/officeDocument/2006/relationships/drawing" Target="../drawings/drawing7.xml"/><Relationship Id="rId2" Type="http://schemas.openxmlformats.org/officeDocument/2006/relationships/hyperlink" Target="https://www.gov.uk/government/collections/community-life-survey" TargetMode="External"/><Relationship Id="rId1" Type="http://schemas.openxmlformats.org/officeDocument/2006/relationships/hyperlink" Target="mailto:paul.hirst@education.gsi.gov.uk" TargetMode="External"/><Relationship Id="rId6" Type="http://schemas.openxmlformats.org/officeDocument/2006/relationships/printerSettings" Target="../printerSettings/printerSettings6.bin"/><Relationship Id="rId5" Type="http://schemas.openxmlformats.org/officeDocument/2006/relationships/hyperlink" Target="mailto:cassie.wareham@crowncommercial.gov.uk" TargetMode="External"/><Relationship Id="rId4" Type="http://schemas.openxmlformats.org/officeDocument/2006/relationships/hyperlink" Target="mailto:anwar.annut@decc.gsi.gov.uk"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gov.uk/government/uploads/system/uploads/attachment_data/file/11800/Blank_form_for_July_2011_count.xls" TargetMode="External"/><Relationship Id="rId18" Type="http://schemas.openxmlformats.org/officeDocument/2006/relationships/hyperlink" Target="https://www.gov.uk/government/collections/english-housing-survey" TargetMode="External"/><Relationship Id="rId26" Type="http://schemas.openxmlformats.org/officeDocument/2006/relationships/hyperlink" Target="https://www.gov.uk/government/organisations/department-for-communities-and-local-government/series/house-building-statistic" TargetMode="External"/><Relationship Id="rId39" Type="http://schemas.openxmlformats.org/officeDocument/2006/relationships/hyperlink" Target="mailto:info@statistics.gov.uk" TargetMode="External"/><Relationship Id="rId3" Type="http://schemas.openxmlformats.org/officeDocument/2006/relationships/hyperlink" Target="https://www.gov.uk/government/publications/statutory-homelessness-in-england-january-to-march-2014" TargetMode="External"/><Relationship Id="rId21" Type="http://schemas.openxmlformats.org/officeDocument/2006/relationships/hyperlink" Target="mailto:planning.statistics@communities.gsi.gov.uk" TargetMode="External"/><Relationship Id="rId34" Type="http://schemas.openxmlformats.org/officeDocument/2006/relationships/hyperlink" Target="http://www.iform.co.uk/" TargetMode="External"/><Relationship Id="rId42" Type="http://schemas.openxmlformats.org/officeDocument/2006/relationships/hyperlink" Target="https://www.gov.uk/government/collections/local-government-finance-miscellaneous-forms" TargetMode="External"/><Relationship Id="rId47" Type="http://schemas.openxmlformats.org/officeDocument/2006/relationships/hyperlink" Target="https://www.gov.uk/government/publications/rough-sleeping-in-england-autumn-2013" TargetMode="External"/><Relationship Id="rId50" Type="http://schemas.openxmlformats.org/officeDocument/2006/relationships/hyperlink" Target="mailto:analyticalservices@detini.gov.uk" TargetMode="External"/><Relationship Id="rId7" Type="http://schemas.openxmlformats.org/officeDocument/2006/relationships/hyperlink" Target="mailto:market.research@ofcom.org.uk" TargetMode="External"/><Relationship Id="rId12" Type="http://schemas.openxmlformats.org/officeDocument/2006/relationships/hyperlink" Target="mailto:planning.statistics@communities.gsi.gov.uk" TargetMode="External"/><Relationship Id="rId17" Type="http://schemas.openxmlformats.org/officeDocument/2006/relationships/hyperlink" Target="https://www.gov.uk/government/publications/county-planning-matters-return-cps1-and-cps2" TargetMode="External"/><Relationship Id="rId25" Type="http://schemas.openxmlformats.org/officeDocument/2006/relationships/hyperlink" Target="mailto:interform.support@communities.gsi.gov.uk" TargetMode="External"/><Relationship Id="rId33" Type="http://schemas.openxmlformats.org/officeDocument/2006/relationships/hyperlink" Target="mailto:interform.support@communities.gsi.gov.uk" TargetMode="External"/><Relationship Id="rId38" Type="http://schemas.openxmlformats.org/officeDocument/2006/relationships/hyperlink" Target="https://www.gov.uk/government/organisations/department-for-communities-and-local-government/series/house-building-statistic" TargetMode="External"/><Relationship Id="rId46" Type="http://schemas.openxmlformats.org/officeDocument/2006/relationships/hyperlink" Target="mailto:roughsleepingstatistics@communities.gsi.gov.uk" TargetMode="External"/><Relationship Id="rId2" Type="http://schemas.openxmlformats.org/officeDocument/2006/relationships/hyperlink" Target="mailto:homelessnessstats@communities.gsi.gov.uk" TargetMode="External"/><Relationship Id="rId16" Type="http://schemas.openxmlformats.org/officeDocument/2006/relationships/hyperlink" Target="https://www.gov.uk/government/collections/planning-applications-statistics" TargetMode="External"/><Relationship Id="rId20" Type="http://schemas.openxmlformats.org/officeDocument/2006/relationships/hyperlink" Target="https://www.gov.uk/government/collections/planning-applications-statistics" TargetMode="External"/><Relationship Id="rId29" Type="http://schemas.openxmlformats.org/officeDocument/2006/relationships/hyperlink" Target="mailto:interform.support@communities.gsi.gov.uk" TargetMode="External"/><Relationship Id="rId41" Type="http://schemas.openxmlformats.org/officeDocument/2006/relationships/hyperlink" Target="mailto:borrowing.statistics@communities.gsi.gov.uk" TargetMode="External"/><Relationship Id="rId1" Type="http://schemas.openxmlformats.org/officeDocument/2006/relationships/hyperlink" Target="https://www.gov.uk/government/publications/statutory-homelessness-in-england-january-to-march-2014" TargetMode="External"/><Relationship Id="rId6" Type="http://schemas.openxmlformats.org/officeDocument/2006/relationships/hyperlink" Target="https://www.gov.uk/government/organisations/department-for-communities-and-local-government/series/house-building-statistic" TargetMode="External"/><Relationship Id="rId11" Type="http://schemas.openxmlformats.org/officeDocument/2006/relationships/hyperlink" Target="mailto:housing.statistics@communities.gsi.gov.uk" TargetMode="External"/><Relationship Id="rId24" Type="http://schemas.openxmlformats.org/officeDocument/2006/relationships/hyperlink" Target="mailto:planning.statistics@communities.gsi.gov.uk" TargetMode="External"/><Relationship Id="rId32" Type="http://schemas.openxmlformats.org/officeDocument/2006/relationships/hyperlink" Target="http://www.iform.co.uk/" TargetMode="External"/><Relationship Id="rId37" Type="http://schemas.openxmlformats.org/officeDocument/2006/relationships/hyperlink" Target="https://www.gov.uk/government/collections/local-government-finance-miscellaneous-forms" TargetMode="External"/><Relationship Id="rId40" Type="http://schemas.openxmlformats.org/officeDocument/2006/relationships/hyperlink" Target="https://www.gov.uk/government/organisations/department-for-communities-and-local-government/series/house-building-statistic" TargetMode="External"/><Relationship Id="rId45" Type="http://schemas.openxmlformats.org/officeDocument/2006/relationships/hyperlink" Target="https://www.gov.uk/government/publications/quarterly-revenue-outturn" TargetMode="External"/><Relationship Id="rId5" Type="http://schemas.openxmlformats.org/officeDocument/2006/relationships/hyperlink" Target="mailto:interform.support@communities.gsi.gov.uk" TargetMode="External"/><Relationship Id="rId15" Type="http://schemas.openxmlformats.org/officeDocument/2006/relationships/hyperlink" Target="https://www.gov.uk/government/collections/traveller-caravan-count" TargetMode="External"/><Relationship Id="rId23" Type="http://schemas.openxmlformats.org/officeDocument/2006/relationships/hyperlink" Target="https://www.gov.uk/government/publictions/district-planning-matters-return-ps1-and-ps2" TargetMode="External"/><Relationship Id="rId28" Type="http://schemas.openxmlformats.org/officeDocument/2006/relationships/hyperlink" Target="https://www.gov.uk/government/organisations/department-for-communities-and-local-government/series/net-supply-of-housing" TargetMode="External"/><Relationship Id="rId36" Type="http://schemas.openxmlformats.org/officeDocument/2006/relationships/hyperlink" Target="mailto:borrowing.statistics@communities.gsi.gov.uk" TargetMode="External"/><Relationship Id="rId49" Type="http://schemas.openxmlformats.org/officeDocument/2006/relationships/hyperlink" Target="https://www.gov.uk/government/publications/general-fund-revenue-account-outturn" TargetMode="External"/><Relationship Id="rId10" Type="http://schemas.openxmlformats.org/officeDocument/2006/relationships/hyperlink" Target="https://www.gov.uk/government/collections/traveller-caravan-count" TargetMode="External"/><Relationship Id="rId19" Type="http://schemas.openxmlformats.org/officeDocument/2006/relationships/hyperlink" Target="https://www.gov.uk/government/publications/english-housing-survey-questionnaires" TargetMode="External"/><Relationship Id="rId31" Type="http://schemas.openxmlformats.org/officeDocument/2006/relationships/hyperlink" Target="https://www.gov.uk/dwelling-stock-data-notes-and-definitions-includes-hfr-full-guidance-notes-and-returns-form" TargetMode="External"/><Relationship Id="rId44" Type="http://schemas.openxmlformats.org/officeDocument/2006/relationships/hyperlink" Target="mailto:qro.statistics@communities.gsi.gov.uk" TargetMode="External"/><Relationship Id="rId52" Type="http://schemas.openxmlformats.org/officeDocument/2006/relationships/drawing" Target="../drawings/drawing8.xml"/><Relationship Id="rId4" Type="http://schemas.openxmlformats.org/officeDocument/2006/relationships/hyperlink" Target="https://www.gov.uk/homelessness-data-notes-and-definitions" TargetMode="External"/><Relationship Id="rId9" Type="http://schemas.openxmlformats.org/officeDocument/2006/relationships/hyperlink" Target="http://www.gov.uk/government/collections/local-government-finance-miscellaneous-forms" TargetMode="External"/><Relationship Id="rId14" Type="http://schemas.openxmlformats.org/officeDocument/2006/relationships/hyperlink" Target="mailto:paul.hirst@education.gsi.gov.uk" TargetMode="External"/><Relationship Id="rId22" Type="http://schemas.openxmlformats.org/officeDocument/2006/relationships/hyperlink" Target="https://www.gov.uk/government/collections/planning-applications-statistics" TargetMode="External"/><Relationship Id="rId27" Type="http://schemas.openxmlformats.org/officeDocument/2006/relationships/hyperlink" Target="https://www.gov.uk/house-building-data-notes-and-definitions-includes-p2-full-guidance-notes-and-returns-form" TargetMode="External"/><Relationship Id="rId30" Type="http://schemas.openxmlformats.org/officeDocument/2006/relationships/hyperlink" Target="https://www.gov.uk/government/organisations/department-for-communities-and-local-government/series/net-supply-of-housing" TargetMode="External"/><Relationship Id="rId35" Type="http://schemas.openxmlformats.org/officeDocument/2006/relationships/hyperlink" Target="https://www.gov.uk/government/publications/completing-local-authority-housing-statistics-2013-to-2014-guidance-notes" TargetMode="External"/><Relationship Id="rId43" Type="http://schemas.openxmlformats.org/officeDocument/2006/relationships/hyperlink" Target="https://www.gov.uk/government/policies/making-local-councils-more-transparent-and-accountable-to-local-people/supporting-pages/quarterly-revenue-outturn" TargetMode="External"/><Relationship Id="rId48" Type="http://schemas.openxmlformats.org/officeDocument/2006/relationships/hyperlink" Target="https://www.gov.uk/government/uploads/system/uploads/attachment_data/file/284025/2013_blank_form.xls" TargetMode="External"/><Relationship Id="rId8" Type="http://schemas.openxmlformats.org/officeDocument/2006/relationships/hyperlink" Target="mailto:paul.hirst@education.gsi.gov.uk" TargetMode="External"/><Relationship Id="rId5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3" Type="http://schemas.openxmlformats.org/officeDocument/2006/relationships/hyperlink" Target="mailto:debra.ward@historicengland.org.uk" TargetMode="External"/><Relationship Id="rId18" Type="http://schemas.openxmlformats.org/officeDocument/2006/relationships/hyperlink" Target="mailto:market.research@ofcom.org.uk" TargetMode="External"/><Relationship Id="rId26" Type="http://schemas.openxmlformats.org/officeDocument/2006/relationships/hyperlink" Target="mailto:info@statistics.gov.uk" TargetMode="External"/><Relationship Id="rId39" Type="http://schemas.openxmlformats.org/officeDocument/2006/relationships/hyperlink" Target="mailto:andy.grayson@culture.gov.uk" TargetMode="External"/><Relationship Id="rId3" Type="http://schemas.openxmlformats.org/officeDocument/2006/relationships/hyperlink" Target="http://www.visitengland.com/biz/resources/insights-and-statistics/research-topics/attractions-research/annual-survey-visits-visitor-attractions" TargetMode="External"/><Relationship Id="rId21" Type="http://schemas.openxmlformats.org/officeDocument/2006/relationships/hyperlink" Target="mailto:market.research@ofcom.org.uk" TargetMode="External"/><Relationship Id="rId34" Type="http://schemas.openxmlformats.org/officeDocument/2006/relationships/hyperlink" Target="mailto:market.research@ofcom.org.uk" TargetMode="External"/><Relationship Id="rId42" Type="http://schemas.openxmlformats.org/officeDocument/2006/relationships/hyperlink" Target="http://www.artscouncil.org.uk/what-we-do/research-and-data/evidencing-our-work/stakeholder-focus/" TargetMode="External"/><Relationship Id="rId47" Type="http://schemas.openxmlformats.org/officeDocument/2006/relationships/hyperlink" Target="http://stakeholders.ofcom.org.uk/market-data-research/market-data/communications-market-reports/cmr14/uk/" TargetMode="External"/><Relationship Id="rId50" Type="http://schemas.openxmlformats.org/officeDocument/2006/relationships/hyperlink" Target="mailto:asu@dsdni.gov.uk" TargetMode="External"/><Relationship Id="rId7" Type="http://schemas.openxmlformats.org/officeDocument/2006/relationships/hyperlink" Target="http://stakeholders.ofcom.org.uk/spectrum/glasgow2014/glasgow-2014-games-media-consumption/" TargetMode="External"/><Relationship Id="rId12" Type="http://schemas.openxmlformats.org/officeDocument/2006/relationships/hyperlink" Target="mailto:debra.ward@historicengland.org.uk" TargetMode="External"/><Relationship Id="rId17" Type="http://schemas.openxmlformats.org/officeDocument/2006/relationships/hyperlink" Target="mailto:market.research@ofcom.org.uk" TargetMode="External"/><Relationship Id="rId25" Type="http://schemas.openxmlformats.org/officeDocument/2006/relationships/hyperlink" Target="mailto:market.research@ofcom.org.uk" TargetMode="External"/><Relationship Id="rId33" Type="http://schemas.openxmlformats.org/officeDocument/2006/relationships/hyperlink" Target="http://stakeholders.ofcom.org.uk/market-data-research/statistics/" TargetMode="External"/><Relationship Id="rId38" Type="http://schemas.openxmlformats.org/officeDocument/2006/relationships/hyperlink" Target="http://stakeholders.ofcom.org.uk/binaries/research/affordability/Essential_Comms_Services.pdf" TargetMode="External"/><Relationship Id="rId46" Type="http://schemas.openxmlformats.org/officeDocument/2006/relationships/hyperlink" Target="mailto:market.research@ofcom.org.uk" TargetMode="External"/><Relationship Id="rId2" Type="http://schemas.openxmlformats.org/officeDocument/2006/relationships/hyperlink" Target="http://stakeholders.ofcom.org.uk/market-data-research/other/cross-media/mystery-shopping/" TargetMode="External"/><Relationship Id="rId16" Type="http://schemas.openxmlformats.org/officeDocument/2006/relationships/hyperlink" Target="http://www.visitengland.com/biz/resources/insights-and-statistics/research-topics/accommodation-research/england-occupancy-survey" TargetMode="External"/><Relationship Id="rId20" Type="http://schemas.openxmlformats.org/officeDocument/2006/relationships/hyperlink" Target="http://stakeholders.ofcom.org.uk/market-data-research/statistics/" TargetMode="External"/><Relationship Id="rId29" Type="http://schemas.openxmlformats.org/officeDocument/2006/relationships/hyperlink" Target="mailto:info@statistics.gov.uk" TargetMode="External"/><Relationship Id="rId41" Type="http://schemas.openxmlformats.org/officeDocument/2006/relationships/hyperlink" Target="http://stakeholders.ofcom.org.uk/binaries/research/cmr/cmr14/2014_UK_CMR.pdf" TargetMode="External"/><Relationship Id="rId1" Type="http://schemas.openxmlformats.org/officeDocument/2006/relationships/hyperlink" Target="mailto:market.research@ofcom.org.uk" TargetMode="External"/><Relationship Id="rId6" Type="http://schemas.openxmlformats.org/officeDocument/2006/relationships/hyperlink" Target="mailto:paul.hirst@education.gsi.gov.uk" TargetMode="External"/><Relationship Id="rId11" Type="http://schemas.openxmlformats.org/officeDocument/2006/relationships/hyperlink" Target="http://stakeholders.ofcom.org.uk/binaries/research/tv-research/Thanet_Report.pdf" TargetMode="External"/><Relationship Id="rId24" Type="http://schemas.openxmlformats.org/officeDocument/2006/relationships/hyperlink" Target="mailto:market.research@ofcom.org.uk" TargetMode="External"/><Relationship Id="rId32" Type="http://schemas.openxmlformats.org/officeDocument/2006/relationships/hyperlink" Target="http://stakeholders.ofcom.org.uk/market-data-research/statistics/" TargetMode="External"/><Relationship Id="rId37" Type="http://schemas.openxmlformats.org/officeDocument/2006/relationships/hyperlink" Target="http://stakeholders.ofcom.org.uk/binaries/consultations/psb-review-3/statement/PSB_Diversity_Report.pdf" TargetMode="External"/><Relationship Id="rId40" Type="http://schemas.openxmlformats.org/officeDocument/2006/relationships/hyperlink" Target="mailto:statistics@deni.gov.uk" TargetMode="External"/><Relationship Id="rId45" Type="http://schemas.openxmlformats.org/officeDocument/2006/relationships/hyperlink" Target="mailto:market.research@ofcom.org.uk" TargetMode="External"/><Relationship Id="rId5" Type="http://schemas.openxmlformats.org/officeDocument/2006/relationships/hyperlink" Target="http://www.visitengland.com/biz/resources/insights-and-statistics/research-topics/business-confidence-and-performance" TargetMode="External"/><Relationship Id="rId15" Type="http://schemas.openxmlformats.org/officeDocument/2006/relationships/hyperlink" Target="http://www.visitengland.com/biz/resources/insights-and-statistics/research-topics/accommodation-research/england-occupancy-survey" TargetMode="External"/><Relationship Id="rId23" Type="http://schemas.openxmlformats.org/officeDocument/2006/relationships/hyperlink" Target="http://stakeholders.ofcom.org.uk/market-data-research/other/tv-research/news-2014/" TargetMode="External"/><Relationship Id="rId28" Type="http://schemas.openxmlformats.org/officeDocument/2006/relationships/hyperlink" Target="http://stakeholders.ofcom.org.uk/binaries/research/telecoms-research/omnibus-survey.pdf" TargetMode="External"/><Relationship Id="rId36" Type="http://schemas.openxmlformats.org/officeDocument/2006/relationships/hyperlink" Target="http://stakeholders.ofcom.org.uk/consultations/psb-review-3/supporting-documents/" TargetMode="External"/><Relationship Id="rId49" Type="http://schemas.openxmlformats.org/officeDocument/2006/relationships/hyperlink" Target="mailto:statistics@dfpni.gov.uk" TargetMode="External"/><Relationship Id="rId10" Type="http://schemas.openxmlformats.org/officeDocument/2006/relationships/hyperlink" Target="mailto:market.research@ofcom.org.uk" TargetMode="External"/><Relationship Id="rId19" Type="http://schemas.openxmlformats.org/officeDocument/2006/relationships/hyperlink" Target="http://stakeholders.ofcom.org.uk/market-data-research/statistics/" TargetMode="External"/><Relationship Id="rId31" Type="http://schemas.openxmlformats.org/officeDocument/2006/relationships/hyperlink" Target="mailto:market.research@ofcom.org.uk" TargetMode="External"/><Relationship Id="rId44" Type="http://schemas.openxmlformats.org/officeDocument/2006/relationships/hyperlink" Target="mailto:andy.grayson@culture.gov.uk" TargetMode="External"/><Relationship Id="rId52" Type="http://schemas.openxmlformats.org/officeDocument/2006/relationships/drawing" Target="../drawings/drawing9.xml"/><Relationship Id="rId4" Type="http://schemas.openxmlformats.org/officeDocument/2006/relationships/hyperlink" Target="http://www.visitengland.com/biz/resources/insights-and-statistics/research-topics/attractions-research/annual-survey-visits-visitor-attractions" TargetMode="External"/><Relationship Id="rId9" Type="http://schemas.openxmlformats.org/officeDocument/2006/relationships/hyperlink" Target="mailto:market.research@ofcom.org.uk" TargetMode="External"/><Relationship Id="rId14" Type="http://schemas.openxmlformats.org/officeDocument/2006/relationships/hyperlink" Target="http://survey.rezolve.net/ehcas/default.aspx?mod=140" TargetMode="External"/><Relationship Id="rId22" Type="http://schemas.openxmlformats.org/officeDocument/2006/relationships/hyperlink" Target="mailto:info@statistics.gov.uk" TargetMode="External"/><Relationship Id="rId27" Type="http://schemas.openxmlformats.org/officeDocument/2006/relationships/hyperlink" Target="http://stakeholders.ofcom.org.uk/market-data-research/other/telecoms-research/research-non-geo-service-providers/" TargetMode="External"/><Relationship Id="rId30" Type="http://schemas.openxmlformats.org/officeDocument/2006/relationships/hyperlink" Target="http://stakeholders.ofcom.org.uk/binaries/research/cross-media/bill-shock/1398439/Payment_Methods.pdf" TargetMode="External"/><Relationship Id="rId35" Type="http://schemas.openxmlformats.org/officeDocument/2006/relationships/hyperlink" Target="mailto:market.research@ofcom.org.uk" TargetMode="External"/><Relationship Id="rId43" Type="http://schemas.openxmlformats.org/officeDocument/2006/relationships/hyperlink" Target="mailto:analyticalservices@detini.gov.uk" TargetMode="External"/><Relationship Id="rId48" Type="http://schemas.openxmlformats.org/officeDocument/2006/relationships/hyperlink" Target="http://stakeholders.ofcom.org.uk/market-data-research/market-data/communications-market-reports/cmr14/uk/" TargetMode="External"/><Relationship Id="rId8" Type="http://schemas.openxmlformats.org/officeDocument/2006/relationships/hyperlink" Target="mailto:anwar.annut@decc.gsi.gov.uk" TargetMode="External"/><Relationship Id="rId5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8" Type="http://schemas.openxmlformats.org/officeDocument/2006/relationships/hyperlink" Target="mailto:paul.hirst@education.gsi.gov.uk" TargetMode="External"/><Relationship Id="rId13" Type="http://schemas.openxmlformats.org/officeDocument/2006/relationships/hyperlink" Target="https://www.gov.uk/early-years-census" TargetMode="External"/><Relationship Id="rId18" Type="http://schemas.openxmlformats.org/officeDocument/2006/relationships/hyperlink" Target="https://www.gov.uk/guidance/children-looked-after-return" TargetMode="External"/><Relationship Id="rId26" Type="http://schemas.openxmlformats.org/officeDocument/2006/relationships/hyperlink" Target="https://www.gov.uk/guidance/parental-responsibility-measures-attendance-census" TargetMode="External"/><Relationship Id="rId39" Type="http://schemas.openxmlformats.org/officeDocument/2006/relationships/drawing" Target="../drawings/drawing10.xml"/><Relationship Id="rId3" Type="http://schemas.openxmlformats.org/officeDocument/2006/relationships/hyperlink" Target="mailto:paul.hirst@education.gsi.gov.uk" TargetMode="External"/><Relationship Id="rId21" Type="http://schemas.openxmlformats.org/officeDocument/2006/relationships/hyperlink" Target="https://www.gov.uk/government/collections/statistics-neet" TargetMode="External"/><Relationship Id="rId34" Type="http://schemas.openxmlformats.org/officeDocument/2006/relationships/hyperlink" Target="mailto:analyticalservices@delni.gov.uk" TargetMode="External"/><Relationship Id="rId7" Type="http://schemas.openxmlformats.org/officeDocument/2006/relationships/hyperlink" Target="https://www.gov.uk/government/collections/early-years-and-childcare-statistics" TargetMode="External"/><Relationship Id="rId12" Type="http://schemas.openxmlformats.org/officeDocument/2006/relationships/hyperlink" Target="https://www.gov.uk/schools-colleges/administration-finance" TargetMode="External"/><Relationship Id="rId17" Type="http://schemas.openxmlformats.org/officeDocument/2006/relationships/hyperlink" Target="mailto:info@statistics.gov.uk" TargetMode="External"/><Relationship Id="rId25" Type="http://schemas.openxmlformats.org/officeDocument/2006/relationships/hyperlink" Target="mailto:info@statistics.gov.uk" TargetMode="External"/><Relationship Id="rId33" Type="http://schemas.openxmlformats.org/officeDocument/2006/relationships/hyperlink" Target="https://www.gov.uk/guidance/schools-exclusion-reviews-survey" TargetMode="External"/><Relationship Id="rId38" Type="http://schemas.openxmlformats.org/officeDocument/2006/relationships/printerSettings" Target="../printerSettings/printerSettings9.bin"/><Relationship Id="rId2" Type="http://schemas.openxmlformats.org/officeDocument/2006/relationships/hyperlink" Target="https://www.gov.uk/alternative-provision-census" TargetMode="External"/><Relationship Id="rId16" Type="http://schemas.openxmlformats.org/officeDocument/2006/relationships/hyperlink" Target="https://www.gov.uk/national-curriculum/overview" TargetMode="External"/><Relationship Id="rId20" Type="http://schemas.openxmlformats.org/officeDocument/2006/relationships/hyperlink" Target="mailto:info@statistics.gov.uk" TargetMode="External"/><Relationship Id="rId29" Type="http://schemas.openxmlformats.org/officeDocument/2006/relationships/hyperlink" Target="https://www.gov.uk/guidance/appeals-against-admissions-survey" TargetMode="External"/><Relationship Id="rId1" Type="http://schemas.openxmlformats.org/officeDocument/2006/relationships/hyperlink" Target="mailto:paul.hirst@education.gsi.gov.uk" TargetMode="External"/><Relationship Id="rId6" Type="http://schemas.openxmlformats.org/officeDocument/2006/relationships/hyperlink" Target="mailto:paul.hirst@education.gsi.gov.uk" TargetMode="External"/><Relationship Id="rId11" Type="http://schemas.openxmlformats.org/officeDocument/2006/relationships/hyperlink" Target="mailto:paul.hirst@education.gsi.gov.uk" TargetMode="External"/><Relationship Id="rId24" Type="http://schemas.openxmlformats.org/officeDocument/2006/relationships/hyperlink" Target="https://www.gov.uk/government/collections/newly-qualified-teachers-annual-survey" TargetMode="External"/><Relationship Id="rId32" Type="http://schemas.openxmlformats.org/officeDocument/2006/relationships/hyperlink" Target="https://www.gov.uk/school-workforce-census" TargetMode="External"/><Relationship Id="rId37" Type="http://schemas.openxmlformats.org/officeDocument/2006/relationships/hyperlink" Target="mailto:statistics@dfpni.gov.uk" TargetMode="External"/><Relationship Id="rId5" Type="http://schemas.openxmlformats.org/officeDocument/2006/relationships/hyperlink" Target="https://www.gov.uk/child-death-data-collection" TargetMode="External"/><Relationship Id="rId15" Type="http://schemas.openxmlformats.org/officeDocument/2006/relationships/hyperlink" Target="https://www.gov.uk/guidance/initial-teacher-training-itt-data-management-system" TargetMode="External"/><Relationship Id="rId23" Type="http://schemas.openxmlformats.org/officeDocument/2006/relationships/hyperlink" Target="https://www.gov.uk/guidance/school-preference-data-collections" TargetMode="External"/><Relationship Id="rId28" Type="http://schemas.openxmlformats.org/officeDocument/2006/relationships/hyperlink" Target="https://www.gov.uk/private-fostering-return" TargetMode="External"/><Relationship Id="rId36" Type="http://schemas.openxmlformats.org/officeDocument/2006/relationships/hyperlink" Target="https://www.gov.uk/government/collections/statistics-secure-children-s-homes" TargetMode="External"/><Relationship Id="rId10" Type="http://schemas.openxmlformats.org/officeDocument/2006/relationships/hyperlink" Target="https://www.gov.uk/children-in-need-census" TargetMode="External"/><Relationship Id="rId19" Type="http://schemas.openxmlformats.org/officeDocument/2006/relationships/hyperlink" Target="mailto:info@statistics.gov.uk" TargetMode="External"/><Relationship Id="rId31" Type="http://schemas.openxmlformats.org/officeDocument/2006/relationships/hyperlink" Target="https://www.gov.uk/school-census" TargetMode="External"/><Relationship Id="rId4" Type="http://schemas.openxmlformats.org/officeDocument/2006/relationships/hyperlink" Target="https://www.gov.uk/government/collections/childcare-and-early-years-providers-survey" TargetMode="External"/><Relationship Id="rId9" Type="http://schemas.openxmlformats.org/officeDocument/2006/relationships/hyperlink" Target="https://www.gov.uk/guidance/special-educational-needs-survey" TargetMode="External"/><Relationship Id="rId14" Type="http://schemas.openxmlformats.org/officeDocument/2006/relationships/hyperlink" Target="https://www.gov.uk/guidance/early-years-foundation-stage-profile" TargetMode="External"/><Relationship Id="rId22" Type="http://schemas.openxmlformats.org/officeDocument/2006/relationships/hyperlink" Target="mailto:info@statistics.gov.uk" TargetMode="External"/><Relationship Id="rId27" Type="http://schemas.openxmlformats.org/officeDocument/2006/relationships/hyperlink" Target="https://www.gov.uk/government/publications/phonics-screening-check-data-collection-2015-guide" TargetMode="External"/><Relationship Id="rId30" Type="http://schemas.openxmlformats.org/officeDocument/2006/relationships/hyperlink" Target="https://www.gov.uk/guidance/school-level-annual-school-census" TargetMode="External"/><Relationship Id="rId35" Type="http://schemas.openxmlformats.org/officeDocument/2006/relationships/hyperlink" Target="https://www.gov.uk/schools-colleges/administration-finance"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anwar.annut@decc.gsi.gov.uk" TargetMode="External"/><Relationship Id="rId13" Type="http://schemas.openxmlformats.org/officeDocument/2006/relationships/hyperlink" Target="mailto:asu@dsdni.gov.uk" TargetMode="External"/><Relationship Id="rId3" Type="http://schemas.openxmlformats.org/officeDocument/2006/relationships/hyperlink" Target="mailto:paul.hirst@education.gsi.gov.uk" TargetMode="External"/><Relationship Id="rId7" Type="http://schemas.openxmlformats.org/officeDocument/2006/relationships/hyperlink" Target="mailto:anwar.annut@decc.gsi.gov.uk" TargetMode="External"/><Relationship Id="rId12" Type="http://schemas.openxmlformats.org/officeDocument/2006/relationships/hyperlink" Target="mailto:analyticalservices@delni.gov.uk" TargetMode="External"/><Relationship Id="rId2" Type="http://schemas.openxmlformats.org/officeDocument/2006/relationships/hyperlink" Target="https://www.gov.uk/government/collections/statistics-special-educational-needs-sen" TargetMode="External"/><Relationship Id="rId1" Type="http://schemas.openxmlformats.org/officeDocument/2006/relationships/hyperlink" Target="mailto:anwar.annut@decc.gsi.gov.uk" TargetMode="External"/><Relationship Id="rId6" Type="http://schemas.openxmlformats.org/officeDocument/2006/relationships/hyperlink" Target="https://www.gov.uk/school-capacity-survey" TargetMode="External"/><Relationship Id="rId11" Type="http://schemas.openxmlformats.org/officeDocument/2006/relationships/hyperlink" Target="mailto:info@statistics.gov.uk" TargetMode="External"/><Relationship Id="rId5" Type="http://schemas.openxmlformats.org/officeDocument/2006/relationships/hyperlink" Target="https://www.gov.uk/government/collections/teachers-pension-scheme" TargetMode="External"/><Relationship Id="rId15" Type="http://schemas.openxmlformats.org/officeDocument/2006/relationships/drawing" Target="../drawings/drawing11.xml"/><Relationship Id="rId10" Type="http://schemas.openxmlformats.org/officeDocument/2006/relationships/hyperlink" Target="mailto:info@statistics.gov.uk" TargetMode="External"/><Relationship Id="rId4" Type="http://schemas.openxmlformats.org/officeDocument/2006/relationships/hyperlink" Target="https://www.gov.uk/government/collections/teachers-pension-scheme" TargetMode="External"/><Relationship Id="rId9" Type="http://schemas.openxmlformats.org/officeDocument/2006/relationships/hyperlink" Target="mailto:anwar.annut@decc.gsi.gov.uk" TargetMode="External"/><Relationship Id="rId14"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8" Type="http://schemas.openxmlformats.org/officeDocument/2006/relationships/hyperlink" Target="mailto:info@statistics.gov.uk" TargetMode="External"/><Relationship Id="rId13" Type="http://schemas.openxmlformats.org/officeDocument/2006/relationships/hyperlink" Target="mailto:statistics@dfpni.gov.uk" TargetMode="External"/><Relationship Id="rId18" Type="http://schemas.openxmlformats.org/officeDocument/2006/relationships/drawing" Target="../drawings/drawing12.xml"/><Relationship Id="rId3" Type="http://schemas.openxmlformats.org/officeDocument/2006/relationships/hyperlink" Target="mailto:market.research@ofcom.org.uk" TargetMode="External"/><Relationship Id="rId7" Type="http://schemas.openxmlformats.org/officeDocument/2006/relationships/hyperlink" Target="mailto:info@statistics.gov.uk" TargetMode="External"/><Relationship Id="rId12" Type="http://schemas.openxmlformats.org/officeDocument/2006/relationships/hyperlink" Target="mailto:statistics@dfpni.gov.uk" TargetMode="External"/><Relationship Id="rId17" Type="http://schemas.openxmlformats.org/officeDocument/2006/relationships/printerSettings" Target="../printerSettings/printerSettings11.bin"/><Relationship Id="rId2" Type="http://schemas.openxmlformats.org/officeDocument/2006/relationships/hyperlink" Target="mailto:market.research@ofcom.org.uk" TargetMode="External"/><Relationship Id="rId16" Type="http://schemas.openxmlformats.org/officeDocument/2006/relationships/hyperlink" Target="mailto:asu@dsdni.gov.uk" TargetMode="External"/><Relationship Id="rId1" Type="http://schemas.openxmlformats.org/officeDocument/2006/relationships/hyperlink" Target="mailto:market.research@ofcom.org.uk" TargetMode="External"/><Relationship Id="rId6" Type="http://schemas.openxmlformats.org/officeDocument/2006/relationships/hyperlink" Target="mailto:info@statistics.gov.uk" TargetMode="External"/><Relationship Id="rId11" Type="http://schemas.openxmlformats.org/officeDocument/2006/relationships/hyperlink" Target="mailto:statistics@dfpni.gov.uk" TargetMode="External"/><Relationship Id="rId5" Type="http://schemas.openxmlformats.org/officeDocument/2006/relationships/hyperlink" Target="mailto:anwar.annut@decc.gsi.gov.uk" TargetMode="External"/><Relationship Id="rId15" Type="http://schemas.openxmlformats.org/officeDocument/2006/relationships/hyperlink" Target="mailto:asu@dsdni.gov.uk" TargetMode="External"/><Relationship Id="rId10" Type="http://schemas.openxmlformats.org/officeDocument/2006/relationships/hyperlink" Target="mailto:info@statistics.gov.uk" TargetMode="External"/><Relationship Id="rId4" Type="http://schemas.openxmlformats.org/officeDocument/2006/relationships/hyperlink" Target="mailto:paul.hirst@education.gsi.gov.uk" TargetMode="External"/><Relationship Id="rId9" Type="http://schemas.openxmlformats.org/officeDocument/2006/relationships/hyperlink" Target="mailto:info@statistics.gov.uk" TargetMode="External"/><Relationship Id="rId14" Type="http://schemas.openxmlformats.org/officeDocument/2006/relationships/hyperlink" Target="mailto:asu@dsdni.gov.uk"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gov.uk/government/publications/bus-statistics-data-collection-forms" TargetMode="External"/><Relationship Id="rId13" Type="http://schemas.openxmlformats.org/officeDocument/2006/relationships/hyperlink" Target="mailto:paul.hirst@education.gsi.gov.uk" TargetMode="External"/><Relationship Id="rId18" Type="http://schemas.openxmlformats.org/officeDocument/2006/relationships/hyperlink" Target="https://www.gov.uk/government/collections/maritime-and-shipping-statistics" TargetMode="External"/><Relationship Id="rId26" Type="http://schemas.openxmlformats.org/officeDocument/2006/relationships/hyperlink" Target="https://www.gov.uk/government/organisations/department-for-transport/series/road-conditions-statistics" TargetMode="External"/><Relationship Id="rId39" Type="http://schemas.openxmlformats.org/officeDocument/2006/relationships/hyperlink" Target="mailto:statistics@dfpni.gov.uk" TargetMode="External"/><Relationship Id="rId3" Type="http://schemas.openxmlformats.org/officeDocument/2006/relationships/hyperlink" Target="https://www.gov.uk/government/collections/bus-statistics" TargetMode="External"/><Relationship Id="rId21" Type="http://schemas.openxmlformats.org/officeDocument/2006/relationships/hyperlink" Target="https://www.gov.uk/government/organisations/department-for-transport/series/bus-statistics" TargetMode="External"/><Relationship Id="rId34" Type="http://schemas.openxmlformats.org/officeDocument/2006/relationships/hyperlink" Target="https://www.gov.uk/transport-statistics-notes-and-guidance-buses" TargetMode="External"/><Relationship Id="rId7" Type="http://schemas.openxmlformats.org/officeDocument/2006/relationships/hyperlink" Target="https://www.gov.uk/government/organisations/department-for-transport/series/bus-statistics" TargetMode="External"/><Relationship Id="rId12" Type="http://schemas.openxmlformats.org/officeDocument/2006/relationships/hyperlink" Target="https://www.gov.uk/government/collections/road-freight-domestic-and-international-statistics" TargetMode="External"/><Relationship Id="rId17" Type="http://schemas.openxmlformats.org/officeDocument/2006/relationships/hyperlink" Target="https://www.gov.uk/government/publications/international-road-haulage-survey-respondents-section" TargetMode="External"/><Relationship Id="rId25" Type="http://schemas.openxmlformats.org/officeDocument/2006/relationships/hyperlink" Target="https://www.gov.uk/government/organisations/department-for-transport/series/road-conditions-statistics" TargetMode="External"/><Relationship Id="rId33" Type="http://schemas.openxmlformats.org/officeDocument/2006/relationships/hyperlink" Target="https://www.gov.uk/government/organisations/department-for-transport/series/bus-statistics" TargetMode="External"/><Relationship Id="rId38" Type="http://schemas.openxmlformats.org/officeDocument/2006/relationships/hyperlink" Target="https://www.gov.uk/government/publications/taxi-survey-questionnaire" TargetMode="External"/><Relationship Id="rId2" Type="http://schemas.openxmlformats.org/officeDocument/2006/relationships/hyperlink" Target="https://www.gov.uk/government/collections/maritime-and-shipping-statistics" TargetMode="External"/><Relationship Id="rId16" Type="http://schemas.openxmlformats.org/officeDocument/2006/relationships/hyperlink" Target="https://www.gov.uk/government/publications/international-road-haulage-survey-respondents-section" TargetMode="External"/><Relationship Id="rId20" Type="http://schemas.openxmlformats.org/officeDocument/2006/relationships/hyperlink" Target="https://www.gov.uk/government/publications/light-rail-and-tram-statistics-guidance" TargetMode="External"/><Relationship Id="rId29" Type="http://schemas.openxmlformats.org/officeDocument/2006/relationships/hyperlink" Target="mailto:info@statistics.gov.uk" TargetMode="External"/><Relationship Id="rId41" Type="http://schemas.openxmlformats.org/officeDocument/2006/relationships/drawing" Target="../drawings/drawing13.xml"/><Relationship Id="rId1" Type="http://schemas.openxmlformats.org/officeDocument/2006/relationships/hyperlink" Target="https://www.gov.uk/government/collections/maritime-and-shipping-statistics" TargetMode="External"/><Relationship Id="rId6" Type="http://schemas.openxmlformats.org/officeDocument/2006/relationships/hyperlink" Target="https://www.gov.uk/government/collections/disabled-parking-badges-statistics" TargetMode="External"/><Relationship Id="rId11" Type="http://schemas.openxmlformats.org/officeDocument/2006/relationships/hyperlink" Target="mailto:paul.hirst@education.gsi.gov.uk" TargetMode="External"/><Relationship Id="rId24" Type="http://schemas.openxmlformats.org/officeDocument/2006/relationships/hyperlink" Target="mailto:info@statistics.gov.uk" TargetMode="External"/><Relationship Id="rId32" Type="http://schemas.openxmlformats.org/officeDocument/2006/relationships/hyperlink" Target="mailto:info@statistics.gov.uk" TargetMode="External"/><Relationship Id="rId37" Type="http://schemas.openxmlformats.org/officeDocument/2006/relationships/hyperlink" Target="https://www.gov.uk/government/collections/taxi-statistics" TargetMode="External"/><Relationship Id="rId40" Type="http://schemas.openxmlformats.org/officeDocument/2006/relationships/printerSettings" Target="../printerSettings/printerSettings12.bin"/><Relationship Id="rId5" Type="http://schemas.openxmlformats.org/officeDocument/2006/relationships/hyperlink" Target="https://www.gov.uk/government/organisations/department-for-transport/series/disabled-parking-badges-statistics" TargetMode="External"/><Relationship Id="rId15" Type="http://schemas.openxmlformats.org/officeDocument/2006/relationships/hyperlink" Target="https://www.gov.uk/government/collections/maritime-and-shipping-statistics" TargetMode="External"/><Relationship Id="rId23" Type="http://schemas.openxmlformats.org/officeDocument/2006/relationships/hyperlink" Target="https://www.gov.uk/government/collections/maritime-and-shipping-statistics" TargetMode="External"/><Relationship Id="rId28" Type="http://schemas.openxmlformats.org/officeDocument/2006/relationships/hyperlink" Target="https://www.gov.uk/government/collections/road-network-size-and-condition" TargetMode="External"/><Relationship Id="rId36" Type="http://schemas.openxmlformats.org/officeDocument/2006/relationships/hyperlink" Target="https://www.gov.uk/government/collections/maritime-and-shipping-statistics" TargetMode="External"/><Relationship Id="rId10" Type="http://schemas.openxmlformats.org/officeDocument/2006/relationships/hyperlink" Target="https://www.gov.uk/government/publications/bus-statistics-data-collection-forms" TargetMode="External"/><Relationship Id="rId19" Type="http://schemas.openxmlformats.org/officeDocument/2006/relationships/hyperlink" Target="https://www.gov.uk/government/collections/light-rail-and-tram-statistics" TargetMode="External"/><Relationship Id="rId31" Type="http://schemas.openxmlformats.org/officeDocument/2006/relationships/hyperlink" Target="https://www.gov.uk/government/publications/nts-data-collection-forms" TargetMode="External"/><Relationship Id="rId4" Type="http://schemas.openxmlformats.org/officeDocument/2006/relationships/hyperlink" Target="https://www.gov.uk/government/publications/bus-statistics-data-collection-forms" TargetMode="External"/><Relationship Id="rId9" Type="http://schemas.openxmlformats.org/officeDocument/2006/relationships/hyperlink" Target="https://www.gov.uk/government/organisations/department-for-transport/series/bus-statistics" TargetMode="External"/><Relationship Id="rId14" Type="http://schemas.openxmlformats.org/officeDocument/2006/relationships/hyperlink" Target="mailto:anwar.annut@decc.gsi.gov.uk" TargetMode="External"/><Relationship Id="rId22" Type="http://schemas.openxmlformats.org/officeDocument/2006/relationships/hyperlink" Target="https://www.gov.uk/transport-statistics-notes-and-guidance-buses" TargetMode="External"/><Relationship Id="rId27" Type="http://schemas.openxmlformats.org/officeDocument/2006/relationships/hyperlink" Target="https://www.gov.uk/government/collections/road-network-size-and-condition" TargetMode="External"/><Relationship Id="rId30" Type="http://schemas.openxmlformats.org/officeDocument/2006/relationships/hyperlink" Target="https://www.gov.uk/government/collections/national-travel-survey-statistics" TargetMode="External"/><Relationship Id="rId35" Type="http://schemas.openxmlformats.org/officeDocument/2006/relationships/hyperlink" Target="https://www.gov.uk/government/collections/maritime-and-shipping-statistics"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claire.frew@dwp.gsi.gov.uk" TargetMode="External"/><Relationship Id="rId13" Type="http://schemas.openxmlformats.org/officeDocument/2006/relationships/hyperlink" Target="mailto:rachel.tsang@DWP.gsi.gov.uk" TargetMode="External"/><Relationship Id="rId3" Type="http://schemas.openxmlformats.org/officeDocument/2006/relationships/hyperlink" Target="http://www.bsa.natcen.ac.uk/downloads/questionnaires.aspx" TargetMode="External"/><Relationship Id="rId7" Type="http://schemas.openxmlformats.org/officeDocument/2006/relationships/hyperlink" Target="mailto:james.forsyth-harris2@dwp.gsi.gov.uk" TargetMode="External"/><Relationship Id="rId12" Type="http://schemas.openxmlformats.org/officeDocument/2006/relationships/hyperlink" Target="mailto:eve.smith@dwp.gsi.gov.uk" TargetMode="External"/><Relationship Id="rId17" Type="http://schemas.openxmlformats.org/officeDocument/2006/relationships/drawing" Target="../drawings/drawing14.xml"/><Relationship Id="rId2" Type="http://schemas.openxmlformats.org/officeDocument/2006/relationships/hyperlink" Target="http://www.bsa.natcen.ac.uk/?_ga=1.187320040.1103288615.1412079320" TargetMode="External"/><Relationship Id="rId16" Type="http://schemas.openxmlformats.org/officeDocument/2006/relationships/printerSettings" Target="../printerSettings/printerSettings13.bin"/><Relationship Id="rId1" Type="http://schemas.openxmlformats.org/officeDocument/2006/relationships/hyperlink" Target="mailto:james.forsyth-harris2@dwp.gsi.gov.uk" TargetMode="External"/><Relationship Id="rId6" Type="http://schemas.openxmlformats.org/officeDocument/2006/relationships/hyperlink" Target="https://www.gov.uk/government/publications/dwp-claimant-service-and-experience-survey-2013" TargetMode="External"/><Relationship Id="rId11" Type="http://schemas.openxmlformats.org/officeDocument/2006/relationships/hyperlink" Target="https://www.gov.uk/government/organisations/department-for-work-pensions/series/fraud-and-error-in-the-benefit-system" TargetMode="External"/><Relationship Id="rId5" Type="http://schemas.openxmlformats.org/officeDocument/2006/relationships/hyperlink" Target="mailto:paul.hirst@education.gsi.gov.uk" TargetMode="External"/><Relationship Id="rId15" Type="http://schemas.openxmlformats.org/officeDocument/2006/relationships/hyperlink" Target="mailto:andy.brittan@dwp.gsi.gov.uk" TargetMode="External"/><Relationship Id="rId10" Type="http://schemas.openxmlformats.org/officeDocument/2006/relationships/hyperlink" Target="https://www.gov.uk/government/collections/family-resources-survey--2" TargetMode="External"/><Relationship Id="rId4" Type="http://schemas.openxmlformats.org/officeDocument/2006/relationships/hyperlink" Target="mailto:kate.lager@dwp.gsi.gov.uk" TargetMode="External"/><Relationship Id="rId9" Type="http://schemas.openxmlformats.org/officeDocument/2006/relationships/hyperlink" Target="mailto:team.frs@dwp.gsi.gov.uk" TargetMode="External"/><Relationship Id="rId14" Type="http://schemas.openxmlformats.org/officeDocument/2006/relationships/hyperlink" Target="mailto:info@statistics.gov.uk"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hscic.gov.uk/article/3739/National-Study-of-Health-and-Wellbeing" TargetMode="External"/><Relationship Id="rId13" Type="http://schemas.openxmlformats.org/officeDocument/2006/relationships/hyperlink" Target="http://www.hscic.gov.uk/datacollections" TargetMode="External"/><Relationship Id="rId18" Type="http://schemas.openxmlformats.org/officeDocument/2006/relationships/hyperlink" Target="mailto:info@statistics.gov.uk" TargetMode="External"/><Relationship Id="rId26" Type="http://schemas.openxmlformats.org/officeDocument/2006/relationships/hyperlink" Target="http://www.hscic.gov.uk/catalogue/PUB14579/smok-drin-drug-youn-peop-eng-2013-rep.pdf" TargetMode="External"/><Relationship Id="rId3" Type="http://schemas.openxmlformats.org/officeDocument/2006/relationships/hyperlink" Target="http://www.hscic.gov.uk/article/3739/National-Study-of-Health-and-Wellbeing" TargetMode="External"/><Relationship Id="rId21" Type="http://schemas.openxmlformats.org/officeDocument/2006/relationships/hyperlink" Target="http://www.nwph.net/dentalhealth/" TargetMode="External"/><Relationship Id="rId34" Type="http://schemas.openxmlformats.org/officeDocument/2006/relationships/hyperlink" Target="http://www.hscic.gov.uk/article/3742/What-About-Youth-Study" TargetMode="External"/><Relationship Id="rId7" Type="http://schemas.openxmlformats.org/officeDocument/2006/relationships/hyperlink" Target="http://www.hscic.gov.uk/socialcare/usersurveys" TargetMode="External"/><Relationship Id="rId12" Type="http://schemas.openxmlformats.org/officeDocument/2006/relationships/hyperlink" Target="mailto:anwar.annut@decc.gsi.gov.uk" TargetMode="External"/><Relationship Id="rId17" Type="http://schemas.openxmlformats.org/officeDocument/2006/relationships/hyperlink" Target="http://www.hscic.gov.uk/healthsurveyengland" TargetMode="External"/><Relationship Id="rId25" Type="http://schemas.openxmlformats.org/officeDocument/2006/relationships/hyperlink" Target="http://www.hscic.gov.uk/article/3743/Smoking-Drinking-and-Drug-Use-among-Young-People-in-England" TargetMode="External"/><Relationship Id="rId33" Type="http://schemas.openxmlformats.org/officeDocument/2006/relationships/hyperlink" Target="mailto:asu@dsdni.gov.uk" TargetMode="External"/><Relationship Id="rId2" Type="http://schemas.openxmlformats.org/officeDocument/2006/relationships/hyperlink" Target="http://www.hscic.gov.uk/socialcare/usersurveys" TargetMode="External"/><Relationship Id="rId16" Type="http://schemas.openxmlformats.org/officeDocument/2006/relationships/hyperlink" Target="mailto:steven.webster1@hscic.gov.uk" TargetMode="External"/><Relationship Id="rId20" Type="http://schemas.openxmlformats.org/officeDocument/2006/relationships/hyperlink" Target="mailto:info@statistics.gov.uk" TargetMode="External"/><Relationship Id="rId29" Type="http://schemas.openxmlformats.org/officeDocument/2006/relationships/hyperlink" Target="http://www.hscic.gov.uk/socialcare/usersurveys" TargetMode="External"/><Relationship Id="rId1" Type="http://schemas.openxmlformats.org/officeDocument/2006/relationships/hyperlink" Target="http://www.hscic.gov.uk/socialcare/collections" TargetMode="External"/><Relationship Id="rId6" Type="http://schemas.openxmlformats.org/officeDocument/2006/relationships/hyperlink" Target="http://www.hscic.gov.uk/socialcare/usersurveys" TargetMode="External"/><Relationship Id="rId11" Type="http://schemas.openxmlformats.org/officeDocument/2006/relationships/hyperlink" Target="http://www.hscic.gov.uk/datacollections" TargetMode="External"/><Relationship Id="rId24" Type="http://schemas.openxmlformats.org/officeDocument/2006/relationships/hyperlink" Target="http://www.hscic.gov.uk/socialcare/collections" TargetMode="External"/><Relationship Id="rId32" Type="http://schemas.openxmlformats.org/officeDocument/2006/relationships/hyperlink" Target="mailto:tourismstatistics@dfpni.gov.uk" TargetMode="External"/><Relationship Id="rId5" Type="http://schemas.openxmlformats.org/officeDocument/2006/relationships/hyperlink" Target="mailto:steven.webster1@hscic.gov.uk" TargetMode="External"/><Relationship Id="rId15" Type="http://schemas.openxmlformats.org/officeDocument/2006/relationships/hyperlink" Target="http://www.hscic.gov.uk/catalogue/PUB16076/HSE2013-Methods-and-docs.pdf" TargetMode="External"/><Relationship Id="rId23" Type="http://schemas.openxmlformats.org/officeDocument/2006/relationships/hyperlink" Target="http://www.hscic.gov.uk/socialcare/collections" TargetMode="External"/><Relationship Id="rId28" Type="http://schemas.openxmlformats.org/officeDocument/2006/relationships/hyperlink" Target="mailto:analyticalservices@detini.gov.uk" TargetMode="External"/><Relationship Id="rId36" Type="http://schemas.openxmlformats.org/officeDocument/2006/relationships/drawing" Target="../drawings/drawing15.xml"/><Relationship Id="rId10" Type="http://schemas.openxmlformats.org/officeDocument/2006/relationships/hyperlink" Target="mailto:anwar.annut@decc.gsi.gov.uk" TargetMode="External"/><Relationship Id="rId19" Type="http://schemas.openxmlformats.org/officeDocument/2006/relationships/hyperlink" Target="http://www.healthcheck.nhs.uk/interactive_map/submit_quarterly_data/" TargetMode="External"/><Relationship Id="rId31" Type="http://schemas.openxmlformats.org/officeDocument/2006/relationships/hyperlink" Target="http://www.hscic.gov.uk/socialcare/usersurveys" TargetMode="External"/><Relationship Id="rId4" Type="http://schemas.openxmlformats.org/officeDocument/2006/relationships/hyperlink" Target="http://www.hscic.gov.uk/catalogue/PUB02931/adul-psyc-morb-res-hou-sur-eng-2007-apx.pdf" TargetMode="External"/><Relationship Id="rId9" Type="http://schemas.openxmlformats.org/officeDocument/2006/relationships/hyperlink" Target="mailto:steven.webster1@hscic.gov.uk" TargetMode="External"/><Relationship Id="rId14" Type="http://schemas.openxmlformats.org/officeDocument/2006/relationships/hyperlink" Target="http://www.hscic.gov.uk/datacollections" TargetMode="External"/><Relationship Id="rId22" Type="http://schemas.openxmlformats.org/officeDocument/2006/relationships/hyperlink" Target="mailto:info@statistics.gov.uk" TargetMode="External"/><Relationship Id="rId27" Type="http://schemas.openxmlformats.org/officeDocument/2006/relationships/hyperlink" Target="mailto:statistics@deni.gov.uk" TargetMode="External"/><Relationship Id="rId30" Type="http://schemas.openxmlformats.org/officeDocument/2006/relationships/hyperlink" Target="http://www.hscic.gov.uk/socialcare/usersurveys" TargetMode="External"/><Relationship Id="rId35"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Statistics@forestry.gsi.gov.uk" TargetMode="External"/><Relationship Id="rId299" Type="http://schemas.openxmlformats.org/officeDocument/2006/relationships/hyperlink" Target="http://www.forestry.gov.uk/forestry/infd-5zyl9w" TargetMode="External"/><Relationship Id="rId21" Type="http://schemas.openxmlformats.org/officeDocument/2006/relationships/hyperlink" Target="mailto:borrowing.statistics@communities.gsi.gov.uk" TargetMode="External"/><Relationship Id="rId63" Type="http://schemas.openxmlformats.org/officeDocument/2006/relationships/hyperlink" Target="https://www.gov.uk/government/collections/maritime-and-shipping-statistics" TargetMode="External"/><Relationship Id="rId159" Type="http://schemas.openxmlformats.org/officeDocument/2006/relationships/hyperlink" Target="http://wales.gov.uk/topics/statistics/about/data-collection/indicators/?lang=en" TargetMode="External"/><Relationship Id="rId324" Type="http://schemas.openxmlformats.org/officeDocument/2006/relationships/hyperlink" Target="http://wales.gov.uk/statistics-and-research/social-housing-stock-rent-data-collection/?lang=en" TargetMode="External"/><Relationship Id="rId366" Type="http://schemas.openxmlformats.org/officeDocument/2006/relationships/hyperlink" Target="mailto:asu@dsdni.gov.uk" TargetMode="External"/><Relationship Id="rId170" Type="http://schemas.openxmlformats.org/officeDocument/2006/relationships/hyperlink" Target="http://wales.gov.uk/topics/statistics/about/data-collection/locgov/?lang=en" TargetMode="External"/><Relationship Id="rId226" Type="http://schemas.openxmlformats.org/officeDocument/2006/relationships/hyperlink" Target="mailto:paul.hirst@education.gsi.gov.uk" TargetMode="External"/><Relationship Id="rId433" Type="http://schemas.openxmlformats.org/officeDocument/2006/relationships/printerSettings" Target="../printerSettings/printerSettings1.bin"/><Relationship Id="rId268" Type="http://schemas.openxmlformats.org/officeDocument/2006/relationships/hyperlink" Target="https://www.gov.uk/government/publictions/district-planning-matters-return-ps1-and-ps2" TargetMode="External"/><Relationship Id="rId32" Type="http://schemas.openxmlformats.org/officeDocument/2006/relationships/hyperlink" Target="mailto:market.research@ofcom.org.uk" TargetMode="External"/><Relationship Id="rId74" Type="http://schemas.openxmlformats.org/officeDocument/2006/relationships/hyperlink" Target="http://www.hscic.gov.uk/datacollections" TargetMode="External"/><Relationship Id="rId128" Type="http://schemas.openxmlformats.org/officeDocument/2006/relationships/hyperlink" Target="http://defenceintranet.diif.r.mil.uk/Organisations/Orgs/Navy/Organisations/Orgs/ACNS(Pers)NavSec/CNPS/Pages/FuturePersonnelResearch.aspx" TargetMode="External"/><Relationship Id="rId335" Type="http://schemas.openxmlformats.org/officeDocument/2006/relationships/hyperlink" Target="https://www.gov.uk/government/collections/newly-qualified-teachers-annual-survey" TargetMode="External"/><Relationship Id="rId377" Type="http://schemas.openxmlformats.org/officeDocument/2006/relationships/hyperlink" Target="https://www.gov.uk/child-death-data-collection" TargetMode="External"/><Relationship Id="rId5" Type="http://schemas.openxmlformats.org/officeDocument/2006/relationships/hyperlink" Target="mailto:homelessnessstats@communities.gsi.gov.uk" TargetMode="External"/><Relationship Id="rId181" Type="http://schemas.openxmlformats.org/officeDocument/2006/relationships/hyperlink" Target="mailto:stats.finance@wales.gsi.gov.uk" TargetMode="External"/><Relationship Id="rId237" Type="http://schemas.openxmlformats.org/officeDocument/2006/relationships/hyperlink" Target="http://discover.ukdataservice.ac.uk/series/?sn=2000028" TargetMode="External"/><Relationship Id="rId402" Type="http://schemas.openxmlformats.org/officeDocument/2006/relationships/hyperlink" Target="mailto:Stats.finance@wales.gsi.gov.uk" TargetMode="External"/><Relationship Id="rId279" Type="http://schemas.openxmlformats.org/officeDocument/2006/relationships/hyperlink" Target="https://www.gov.uk/government/publications/rough-sleeping-in-england-autumn-2013" TargetMode="External"/><Relationship Id="rId43" Type="http://schemas.openxmlformats.org/officeDocument/2006/relationships/hyperlink" Target="mailto:market.research@ofcom.org.uk" TargetMode="External"/><Relationship Id="rId139" Type="http://schemas.openxmlformats.org/officeDocument/2006/relationships/hyperlink" Target="mailto:Andrea.hampson@nsandi.com" TargetMode="External"/><Relationship Id="rId290" Type="http://schemas.openxmlformats.org/officeDocument/2006/relationships/hyperlink" Target="http://stakeholders.ofcom.org.uk/market-data-research/statistics/" TargetMode="External"/><Relationship Id="rId304" Type="http://schemas.openxmlformats.org/officeDocument/2006/relationships/hyperlink" Target="http://www.hmrc.gov.uk/research/report312.pdf" TargetMode="External"/><Relationship Id="rId346" Type="http://schemas.openxmlformats.org/officeDocument/2006/relationships/hyperlink" Target="https://www.gov.uk/schools-colleges/administration-finance" TargetMode="External"/><Relationship Id="rId388" Type="http://schemas.openxmlformats.org/officeDocument/2006/relationships/hyperlink" Target="http://www.visitengland.com/biz/resources/insights-and-statistics/research-topics/attractions-research/annual-survey-visits-visitor-attractions" TargetMode="External"/><Relationship Id="rId85" Type="http://schemas.openxmlformats.org/officeDocument/2006/relationships/hyperlink" Target="mailto:steven.webster1@hscic.gov.uk" TargetMode="External"/><Relationship Id="rId150" Type="http://schemas.openxmlformats.org/officeDocument/2006/relationships/hyperlink" Target="http://wales.gov.uk/topics/statistics/about/data-collection/housing/demolitions/?lang=en" TargetMode="External"/><Relationship Id="rId192" Type="http://schemas.openxmlformats.org/officeDocument/2006/relationships/hyperlink" Target="mailto:Stats.finance@wales.gsi.gov.uk" TargetMode="External"/><Relationship Id="rId206" Type="http://schemas.openxmlformats.org/officeDocument/2006/relationships/hyperlink" Target="mailto:school.Stats@wales.gsi.gov.uk" TargetMode="External"/><Relationship Id="rId413" Type="http://schemas.openxmlformats.org/officeDocument/2006/relationships/hyperlink" Target="mailto:kate.lager@dwp.gsi.gov.uk" TargetMode="External"/><Relationship Id="rId248" Type="http://schemas.openxmlformats.org/officeDocument/2006/relationships/hyperlink" Target="https://www.gov.uk/government/publications/employer-ownership-of-skills-pilot-round-1-first-report" TargetMode="External"/><Relationship Id="rId269" Type="http://schemas.openxmlformats.org/officeDocument/2006/relationships/hyperlink" Target="https://www.gov.uk/government/organisations/department-for-communities-and-local-government/series/house-building-statistic" TargetMode="External"/><Relationship Id="rId434" Type="http://schemas.openxmlformats.org/officeDocument/2006/relationships/drawing" Target="../drawings/drawing2.xml"/><Relationship Id="rId12" Type="http://schemas.openxmlformats.org/officeDocument/2006/relationships/hyperlink" Target="https://www.gov.uk/government/organisations/department-for-communities-and-local-government/series/house-building-statistic" TargetMode="External"/><Relationship Id="rId33" Type="http://schemas.openxmlformats.org/officeDocument/2006/relationships/hyperlink" Target="mailto:andy.grayson@culture.gov.uk" TargetMode="External"/><Relationship Id="rId108" Type="http://schemas.openxmlformats.org/officeDocument/2006/relationships/hyperlink" Target="http://scotland.forestry.gov.uk/supporting/strategy-policy-guidance/climate-change-renewable-energy/woodfuel-and-bio-energy" TargetMode="External"/><Relationship Id="rId129" Type="http://schemas.openxmlformats.org/officeDocument/2006/relationships/hyperlink" Target="https://www.gov.uk/government/uploads/system/uploads/attachment_data/file/341380/FAMCAS_2014_REPORT_Final.pdf" TargetMode="External"/><Relationship Id="rId280" Type="http://schemas.openxmlformats.org/officeDocument/2006/relationships/hyperlink" Target="https://www.gov.uk/government/uploads/system/uploads/attachment_data/file/284025/2013_blank_form.xls" TargetMode="External"/><Relationship Id="rId315" Type="http://schemas.openxmlformats.org/officeDocument/2006/relationships/hyperlink" Target="http://www.ons.gov.uk/ons/guide-method/method-quality/specific/travel-and-transport-methodology/international-passenger-survey-methodology/international-passenger-survey---air-passengers-questionnaire.pdf" TargetMode="External"/><Relationship Id="rId336" Type="http://schemas.openxmlformats.org/officeDocument/2006/relationships/hyperlink" Target="https://www.gov.uk/guidance/school-level-annual-school-census" TargetMode="External"/><Relationship Id="rId357" Type="http://schemas.openxmlformats.org/officeDocument/2006/relationships/hyperlink" Target="mailto:statistics@dhsspsni.gov.uk" TargetMode="External"/><Relationship Id="rId54" Type="http://schemas.openxmlformats.org/officeDocument/2006/relationships/hyperlink" Target="https://www.gov.uk/government/organisations/department-for-transport/series/bus-statistics" TargetMode="External"/><Relationship Id="rId75" Type="http://schemas.openxmlformats.org/officeDocument/2006/relationships/hyperlink" Target="http://www.hscic.gov.uk/socialcare/collections" TargetMode="External"/><Relationship Id="rId96" Type="http://schemas.openxmlformats.org/officeDocument/2006/relationships/hyperlink" Target="mailto:lorraine.pearson1@dwp.gsi.gov.uk" TargetMode="External"/><Relationship Id="rId140" Type="http://schemas.openxmlformats.org/officeDocument/2006/relationships/hyperlink" Target="mailto:Andrea.hampson@nsandi.com" TargetMode="External"/><Relationship Id="rId161" Type="http://schemas.openxmlformats.org/officeDocument/2006/relationships/hyperlink" Target="http://wales.gov.uk/topics/statistics/about/data-collection/locgov/?lang=en" TargetMode="External"/><Relationship Id="rId182" Type="http://schemas.openxmlformats.org/officeDocument/2006/relationships/hyperlink" Target="mailto:Stats.finance@wales.gsi.gov.uk" TargetMode="External"/><Relationship Id="rId217" Type="http://schemas.openxmlformats.org/officeDocument/2006/relationships/hyperlink" Target="mailto:post16ed.Stats@wales.gsi.gov.uk" TargetMode="External"/><Relationship Id="rId378" Type="http://schemas.openxmlformats.org/officeDocument/2006/relationships/hyperlink" Target="https://www.gov.uk/government/collections/teachers-pension-scheme" TargetMode="External"/><Relationship Id="rId399" Type="http://schemas.openxmlformats.org/officeDocument/2006/relationships/hyperlink" Target="mailto:Stats.pss@wales.gsi.gov.uk" TargetMode="External"/><Relationship Id="rId403" Type="http://schemas.openxmlformats.org/officeDocument/2006/relationships/hyperlink" Target="mailto:Stats.finance@wales.gsi.gov.uk" TargetMode="External"/><Relationship Id="rId6" Type="http://schemas.openxmlformats.org/officeDocument/2006/relationships/hyperlink" Target="mailto:housing.statistics@communities.gsi.gov.uk" TargetMode="External"/><Relationship Id="rId238" Type="http://schemas.openxmlformats.org/officeDocument/2006/relationships/hyperlink" Target="mailto:socialsurveys@ons.gov.uk" TargetMode="External"/><Relationship Id="rId259" Type="http://schemas.openxmlformats.org/officeDocument/2006/relationships/hyperlink" Target="http://stakeholders.ofcom.org.uk/binaries/research/cmr/cmr14/2014_UK_CMR.pdf" TargetMode="External"/><Relationship Id="rId424" Type="http://schemas.openxmlformats.org/officeDocument/2006/relationships/hyperlink" Target="https://www.gov.uk/government/organisations/department-for-transport/series/disabled-parking-badges-statistics" TargetMode="External"/><Relationship Id="rId23" Type="http://schemas.openxmlformats.org/officeDocument/2006/relationships/hyperlink" Target="mailto:roughsleepingstatistics@communities.gsi.gov.uk" TargetMode="External"/><Relationship Id="rId119" Type="http://schemas.openxmlformats.org/officeDocument/2006/relationships/hyperlink" Target="mailto:Statistics@forestry.gsi.gov.uk" TargetMode="External"/><Relationship Id="rId270" Type="http://schemas.openxmlformats.org/officeDocument/2006/relationships/hyperlink" Target="https://www.gov.uk/house-building-data-notes-and-definitions-includes-p2-full-guidance-notes-and-returns-form" TargetMode="External"/><Relationship Id="rId291" Type="http://schemas.openxmlformats.org/officeDocument/2006/relationships/hyperlink" Target="http://stakeholders.ofcom.org.uk/market-data-research/statistics/" TargetMode="External"/><Relationship Id="rId305" Type="http://schemas.openxmlformats.org/officeDocument/2006/relationships/hyperlink" Target="http://www.hmrc.gov.uk/research/report312.pdf" TargetMode="External"/><Relationship Id="rId326" Type="http://schemas.openxmlformats.org/officeDocument/2006/relationships/hyperlink" Target="http://sport.wales/media/1475949/active_adults_survey_2012_questionnaireupdated.pdf" TargetMode="External"/><Relationship Id="rId347" Type="http://schemas.openxmlformats.org/officeDocument/2006/relationships/hyperlink" Target="https://www.gov.uk/government/collections/statistics-secure-children-s-homes" TargetMode="External"/><Relationship Id="rId44" Type="http://schemas.openxmlformats.org/officeDocument/2006/relationships/hyperlink" Target="mailto:market.research@ofcom.org.uk" TargetMode="External"/><Relationship Id="rId65" Type="http://schemas.openxmlformats.org/officeDocument/2006/relationships/hyperlink" Target="https://www.gov.uk/government/collections/road-network-size-and-condition" TargetMode="External"/><Relationship Id="rId86" Type="http://schemas.openxmlformats.org/officeDocument/2006/relationships/hyperlink" Target="mailto:steven.webster1@hscic.gov.uk" TargetMode="External"/><Relationship Id="rId130" Type="http://schemas.openxmlformats.org/officeDocument/2006/relationships/hyperlink" Target="mailto:ddc-strategy-commscco@mod.uk" TargetMode="External"/><Relationship Id="rId151" Type="http://schemas.openxmlformats.org/officeDocument/2006/relationships/hyperlink" Target="http://wales.gov.uk/topics/statistics/about/data-collection/housing/private/disabled/?lang=en" TargetMode="External"/><Relationship Id="rId368" Type="http://schemas.openxmlformats.org/officeDocument/2006/relationships/hyperlink" Target="mailto:michelle.furphy@dcalni.gov.uk" TargetMode="External"/><Relationship Id="rId389" Type="http://schemas.openxmlformats.org/officeDocument/2006/relationships/hyperlink" Target="http://www.gov.uk/government/collections/local-government-finance-miscellaneous-forms" TargetMode="External"/><Relationship Id="rId172" Type="http://schemas.openxmlformats.org/officeDocument/2006/relationships/hyperlink" Target="http://wales.gov.uk/topics/statistics/about/data-collection/social/disabled/physical/?lang=en" TargetMode="External"/><Relationship Id="rId193" Type="http://schemas.openxmlformats.org/officeDocument/2006/relationships/hyperlink" Target="mailto:school.Stats@wales.gsi.gov.uk" TargetMode="External"/><Relationship Id="rId207" Type="http://schemas.openxmlformats.org/officeDocument/2006/relationships/hyperlink" Target="mailto:school.Stats@wales.gsi.gov.uk" TargetMode="External"/><Relationship Id="rId228" Type="http://schemas.openxmlformats.org/officeDocument/2006/relationships/hyperlink" Target="http://www.ons.gov.uk/ons/rel/ashe/annual-survey-of-hours-and-earnings/ashe-results-2011/index.html" TargetMode="External"/><Relationship Id="rId249" Type="http://schemas.openxmlformats.org/officeDocument/2006/relationships/hyperlink" Target="http://stakeholders.ofcom.org.uk/market-data-research/other/cross-media/mystery-shopping/" TargetMode="External"/><Relationship Id="rId414" Type="http://schemas.openxmlformats.org/officeDocument/2006/relationships/hyperlink" Target="http://www.bsa.natcen.ac.uk/downloads/questionnaires.aspx" TargetMode="External"/><Relationship Id="rId13" Type="http://schemas.openxmlformats.org/officeDocument/2006/relationships/hyperlink" Target="https://www.gov.uk/government/policies/making-local-councils-more-transparent-and-accountable-to-local-people/supporting-pages/quarterly-revenue-outturn" TargetMode="External"/><Relationship Id="rId109" Type="http://schemas.openxmlformats.org/officeDocument/2006/relationships/hyperlink" Target="http://www.forestry.gov.uk/forestry/infd-94ukb2" TargetMode="External"/><Relationship Id="rId260" Type="http://schemas.openxmlformats.org/officeDocument/2006/relationships/hyperlink" Target="http://stakeholders.ofcom.org.uk/binaries/research/affordability/Essential_Comms_Services.pdf" TargetMode="External"/><Relationship Id="rId281" Type="http://schemas.openxmlformats.org/officeDocument/2006/relationships/hyperlink" Target="https://www.gov.uk/government/publications/general-fund-revenue-account-outturn" TargetMode="External"/><Relationship Id="rId316" Type="http://schemas.openxmlformats.org/officeDocument/2006/relationships/hyperlink" Target="http://www.ons.gov.uk/ons/guide-method/method-quality/specific/labour-market/labour-market-statistics/index.html" TargetMode="External"/><Relationship Id="rId337" Type="http://schemas.openxmlformats.org/officeDocument/2006/relationships/hyperlink" Target="https://www.gov.uk/alternative-provision-census" TargetMode="External"/><Relationship Id="rId34" Type="http://schemas.openxmlformats.org/officeDocument/2006/relationships/hyperlink" Target="mailto:market.research@ofcom.org.uk" TargetMode="External"/><Relationship Id="rId55" Type="http://schemas.openxmlformats.org/officeDocument/2006/relationships/hyperlink" Target="https://www.gov.uk/government/collections/taxi-statistics" TargetMode="External"/><Relationship Id="rId76" Type="http://schemas.openxmlformats.org/officeDocument/2006/relationships/hyperlink" Target="http://www.healthcheck.nhs.uk/interactive_map/submit_quarterly_data/" TargetMode="External"/><Relationship Id="rId97" Type="http://schemas.openxmlformats.org/officeDocument/2006/relationships/hyperlink" Target="mailto:team.frs@dwp.gsi.gov.uk" TargetMode="External"/><Relationship Id="rId120" Type="http://schemas.openxmlformats.org/officeDocument/2006/relationships/hyperlink" Target="http://www.forestry.gov.uk/forestry/infd-94ukb2" TargetMode="External"/><Relationship Id="rId141" Type="http://schemas.openxmlformats.org/officeDocument/2006/relationships/hyperlink" Target="mailto:Andrea.hampson@nsandi.com" TargetMode="External"/><Relationship Id="rId358" Type="http://schemas.openxmlformats.org/officeDocument/2006/relationships/hyperlink" Target="mailto:asb@doeni.gov.uk" TargetMode="External"/><Relationship Id="rId379" Type="http://schemas.openxmlformats.org/officeDocument/2006/relationships/hyperlink" Target="https://www.gov.uk/government/collections/teachers-pension-scheme" TargetMode="External"/><Relationship Id="rId7" Type="http://schemas.openxmlformats.org/officeDocument/2006/relationships/hyperlink" Target="mailto:planning.statistics@communities.gsi.gov.uk" TargetMode="External"/><Relationship Id="rId162" Type="http://schemas.openxmlformats.org/officeDocument/2006/relationships/hyperlink" Target="http://wales.gov.uk/topics/statistics/about/data-collection/social/child/performance/?lang=en" TargetMode="External"/><Relationship Id="rId183" Type="http://schemas.openxmlformats.org/officeDocument/2006/relationships/hyperlink" Target="mailto:cssiw_surveya@wales.gsi.gov.uk" TargetMode="External"/><Relationship Id="rId218" Type="http://schemas.openxmlformats.org/officeDocument/2006/relationships/hyperlink" Target="mailto:tourismresearch@wales.gsi.gov.uk" TargetMode="External"/><Relationship Id="rId239" Type="http://schemas.openxmlformats.org/officeDocument/2006/relationships/hyperlink" Target="mailto:socialsurveys@ons.gov.uk" TargetMode="External"/><Relationship Id="rId390" Type="http://schemas.openxmlformats.org/officeDocument/2006/relationships/hyperlink" Target="https://www.gov.uk/government/organisations/department-for-communities-and-local-government/series/house-building-statistic" TargetMode="External"/><Relationship Id="rId404" Type="http://schemas.openxmlformats.org/officeDocument/2006/relationships/hyperlink" Target="http://wales.gov.uk/topics/statistics/about/data-collection/safety/fire/?lang=en" TargetMode="External"/><Relationship Id="rId425" Type="http://schemas.openxmlformats.org/officeDocument/2006/relationships/hyperlink" Target="https://www.gov.uk/government/collections/bus-statistics" TargetMode="External"/><Relationship Id="rId250" Type="http://schemas.openxmlformats.org/officeDocument/2006/relationships/hyperlink" Target="http://stakeholders.ofcom.org.uk/market-data-research/other/telecoms-research/research-non-geo-service-providers/" TargetMode="External"/><Relationship Id="rId271" Type="http://schemas.openxmlformats.org/officeDocument/2006/relationships/hyperlink" Target="https://www.gov.uk/government/organisations/department-for-communities-and-local-government/series/net-supply-of-housing" TargetMode="External"/><Relationship Id="rId292" Type="http://schemas.openxmlformats.org/officeDocument/2006/relationships/hyperlink" Target="http://www.hscic.gov.uk/socialcare/collections" TargetMode="External"/><Relationship Id="rId306" Type="http://schemas.openxmlformats.org/officeDocument/2006/relationships/hyperlink" Target="https://www.gov.uk/search?q=HMRC+stakeholder+engagement+survey" TargetMode="External"/><Relationship Id="rId24" Type="http://schemas.openxmlformats.org/officeDocument/2006/relationships/hyperlink" Target="mailto:market.research@ofcom.org.uk" TargetMode="External"/><Relationship Id="rId45" Type="http://schemas.openxmlformats.org/officeDocument/2006/relationships/hyperlink" Target="mailto:market.research@ofcom.org.uk" TargetMode="External"/><Relationship Id="rId66" Type="http://schemas.openxmlformats.org/officeDocument/2006/relationships/hyperlink" Target="https://www.gov.uk/government/collections/road-network-size-and-condition" TargetMode="External"/><Relationship Id="rId87" Type="http://schemas.openxmlformats.org/officeDocument/2006/relationships/hyperlink" Target="mailto:steven.webster1@hscic.gov.uk" TargetMode="External"/><Relationship Id="rId110" Type="http://schemas.openxmlformats.org/officeDocument/2006/relationships/hyperlink" Target="http://www.forestry.gov.uk/forestry/infd-94ujw2" TargetMode="External"/><Relationship Id="rId131" Type="http://schemas.openxmlformats.org/officeDocument/2006/relationships/hyperlink" Target="http://www.surveyserver.net/?f=8881" TargetMode="External"/><Relationship Id="rId327" Type="http://schemas.openxmlformats.org/officeDocument/2006/relationships/hyperlink" Target="https://www.understandingsociety.ac.uk/research" TargetMode="External"/><Relationship Id="rId348" Type="http://schemas.openxmlformats.org/officeDocument/2006/relationships/hyperlink" Target="mailto:anwar.annut@decc.gsi.gov.uk" TargetMode="External"/><Relationship Id="rId369" Type="http://schemas.openxmlformats.org/officeDocument/2006/relationships/hyperlink" Target="mailto:tourismstatistics@dfpni.gov.uk" TargetMode="External"/><Relationship Id="rId152" Type="http://schemas.openxmlformats.org/officeDocument/2006/relationships/hyperlink" Target="http://wales.gov.uk/topics/statistics/about/data-collection/safety/fire/?lang=en" TargetMode="External"/><Relationship Id="rId173" Type="http://schemas.openxmlformats.org/officeDocument/2006/relationships/hyperlink" Target="http://wales.gov.uk/topics/statistics/about/data-collection/social/disabled/disability/?lang=en" TargetMode="External"/><Relationship Id="rId194" Type="http://schemas.openxmlformats.org/officeDocument/2006/relationships/hyperlink" Target="mailto:Stats.transport@wales.gsi.gov.uk" TargetMode="External"/><Relationship Id="rId208" Type="http://schemas.openxmlformats.org/officeDocument/2006/relationships/hyperlink" Target="mailto:school.Stats@wales.gsi.gov.uk" TargetMode="External"/><Relationship Id="rId229" Type="http://schemas.openxmlformats.org/officeDocument/2006/relationships/hyperlink" Target="mailto:info@statistics.gov.uk" TargetMode="External"/><Relationship Id="rId380" Type="http://schemas.openxmlformats.org/officeDocument/2006/relationships/hyperlink" Target="https://www.gov.uk/government/collections/statistics-special-educational-needs-sen" TargetMode="External"/><Relationship Id="rId415" Type="http://schemas.openxmlformats.org/officeDocument/2006/relationships/hyperlink" Target="http://www.bsa.natcen.ac.uk/?_ga=1.187320040.1103288615.1412079320" TargetMode="External"/><Relationship Id="rId240" Type="http://schemas.openxmlformats.org/officeDocument/2006/relationships/hyperlink" Target="mailto:socialsurveys@ons.gsi.gov.uk" TargetMode="External"/><Relationship Id="rId261" Type="http://schemas.openxmlformats.org/officeDocument/2006/relationships/hyperlink" Target="https://www.gov.uk/government/uploads/system/uploads/attachment_data/file/412424/bis-15-189-traineeships-first-year-process-evaluation.pdf" TargetMode="External"/><Relationship Id="rId14" Type="http://schemas.openxmlformats.org/officeDocument/2006/relationships/hyperlink" Target="mailto:planning.statistics@communities.gsi.gov.uk" TargetMode="External"/><Relationship Id="rId35" Type="http://schemas.openxmlformats.org/officeDocument/2006/relationships/hyperlink" Target="mailto:market.research@ofcom.org.uk" TargetMode="External"/><Relationship Id="rId56" Type="http://schemas.openxmlformats.org/officeDocument/2006/relationships/hyperlink" Target="https://www.gov.uk/government/publications/bus-statistics-data-collection-forms" TargetMode="External"/><Relationship Id="rId77" Type="http://schemas.openxmlformats.org/officeDocument/2006/relationships/hyperlink" Target="http://www.hscic.gov.uk/socialcare/usersurveys" TargetMode="External"/><Relationship Id="rId100" Type="http://schemas.openxmlformats.org/officeDocument/2006/relationships/hyperlink" Target="mailto:eve.smith@dwp.gsi.gov.uk" TargetMode="External"/><Relationship Id="rId282" Type="http://schemas.openxmlformats.org/officeDocument/2006/relationships/hyperlink" Target="https://www.gov.uk/government/collections/english-housing-survey" TargetMode="External"/><Relationship Id="rId317" Type="http://schemas.openxmlformats.org/officeDocument/2006/relationships/hyperlink" Target="http://www.ons.gov.uk/ons/guide-method/method-quality/specific/labour-market/labour-market-statistics/index.html" TargetMode="External"/><Relationship Id="rId338" Type="http://schemas.openxmlformats.org/officeDocument/2006/relationships/hyperlink" Target="https://www.gov.uk/schools-colleges/administration-finance" TargetMode="External"/><Relationship Id="rId359" Type="http://schemas.openxmlformats.org/officeDocument/2006/relationships/hyperlink" Target="mailto:asb@doeni.gov.uk" TargetMode="External"/><Relationship Id="rId8" Type="http://schemas.openxmlformats.org/officeDocument/2006/relationships/hyperlink" Target="https://www.gov.uk/government/uploads/system/uploads/attachment_data/file/11800/Blank_form_for_July_2011_count.xls" TargetMode="External"/><Relationship Id="rId98" Type="http://schemas.openxmlformats.org/officeDocument/2006/relationships/hyperlink" Target="https://www.gov.uk/government/collections/family-resources-survey--2" TargetMode="External"/><Relationship Id="rId121" Type="http://schemas.openxmlformats.org/officeDocument/2006/relationships/hyperlink" Target="http://www.forestry.gov.uk/forestry/infd-94ujw2" TargetMode="External"/><Relationship Id="rId142" Type="http://schemas.openxmlformats.org/officeDocument/2006/relationships/hyperlink" Target="http://wales.gov.uk/topics/statistics/about/data-collection/agriculture/?lang=en&amp;Status=closed" TargetMode="External"/><Relationship Id="rId163" Type="http://schemas.openxmlformats.org/officeDocument/2006/relationships/hyperlink" Target="http://wales.gov.uk/topics/statistics/about/data-collection/social/adults/performance/?lang=en" TargetMode="External"/><Relationship Id="rId184" Type="http://schemas.openxmlformats.org/officeDocument/2006/relationships/hyperlink" Target="mailto:surveyadvice@wales.gsi.gov.uk" TargetMode="External"/><Relationship Id="rId219" Type="http://schemas.openxmlformats.org/officeDocument/2006/relationships/hyperlink" Target="mailto:school.Stats@wales.gsi.gov.uk" TargetMode="External"/><Relationship Id="rId370" Type="http://schemas.openxmlformats.org/officeDocument/2006/relationships/hyperlink" Target="mailto:analyticalservices@detini.gov.uk" TargetMode="External"/><Relationship Id="rId391" Type="http://schemas.openxmlformats.org/officeDocument/2006/relationships/hyperlink" Target="https://www.gov.uk/government/uploads/system/uploads/attachment_data/file/331521/Community_Life_questionnaire_2014-15.pdf" TargetMode="External"/><Relationship Id="rId405" Type="http://schemas.openxmlformats.org/officeDocument/2006/relationships/hyperlink" Target="http://wales.gov.uk/topics/statistics/about/data-collection/social/child/childneed/?lang=en" TargetMode="External"/><Relationship Id="rId426" Type="http://schemas.openxmlformats.org/officeDocument/2006/relationships/hyperlink" Target="mailto:anwar.annut@decc.gsi.gov.uk" TargetMode="External"/><Relationship Id="rId230" Type="http://schemas.openxmlformats.org/officeDocument/2006/relationships/hyperlink" Target="mailto:socialsurveys@ons.gov.uk" TargetMode="External"/><Relationship Id="rId251" Type="http://schemas.openxmlformats.org/officeDocument/2006/relationships/hyperlink" Target="http://stakeholders.ofcom.org.uk/binaries/research/tv-research/Thanet_Report.pdf" TargetMode="External"/><Relationship Id="rId25" Type="http://schemas.openxmlformats.org/officeDocument/2006/relationships/hyperlink" Target="mailto:debra.ward@historicengland.org.uk" TargetMode="External"/><Relationship Id="rId46" Type="http://schemas.openxmlformats.org/officeDocument/2006/relationships/hyperlink" Target="mailto:anwar.annut@decc.gsi.gov.uk" TargetMode="External"/><Relationship Id="rId67" Type="http://schemas.openxmlformats.org/officeDocument/2006/relationships/hyperlink" Target="https://www.gov.uk/government/publications/taxi-survey-questionnaire" TargetMode="External"/><Relationship Id="rId272" Type="http://schemas.openxmlformats.org/officeDocument/2006/relationships/hyperlink" Target="https://www.gov.uk/dwelling-stock-data-notes-and-definitions-includes-hfr-full-guidance-notes-and-returns-form" TargetMode="External"/><Relationship Id="rId293" Type="http://schemas.openxmlformats.org/officeDocument/2006/relationships/hyperlink" Target="http://www.hscic.gov.uk/healthsurveyengland" TargetMode="External"/><Relationship Id="rId307" Type="http://schemas.openxmlformats.org/officeDocument/2006/relationships/hyperlink" Target="https://www.gov.uk/search?q=HMRC+stakeholder+engagement+survey" TargetMode="External"/><Relationship Id="rId328" Type="http://schemas.openxmlformats.org/officeDocument/2006/relationships/hyperlink" Target="https://www.gov.uk/guidance/parental-responsibility-measures-attendance-census" TargetMode="External"/><Relationship Id="rId349" Type="http://schemas.openxmlformats.org/officeDocument/2006/relationships/hyperlink" Target="mailto:alan.doherty@publicguardian.gsi.gov.uk" TargetMode="External"/><Relationship Id="rId88" Type="http://schemas.openxmlformats.org/officeDocument/2006/relationships/hyperlink" Target="mailto:steven.webster1@hscic.gov.uk" TargetMode="External"/><Relationship Id="rId111" Type="http://schemas.openxmlformats.org/officeDocument/2006/relationships/hyperlink" Target="http://www.forestry.gov.uk/forestry/infd-94uk7h" TargetMode="External"/><Relationship Id="rId132" Type="http://schemas.openxmlformats.org/officeDocument/2006/relationships/hyperlink" Target="mailto:natalie.low@nao.gsi.gov.uk" TargetMode="External"/><Relationship Id="rId153" Type="http://schemas.openxmlformats.org/officeDocument/2006/relationships/hyperlink" Target="http://wales.gov.uk/topics/statistics/about/data-collection/safety/fire/?lang=en" TargetMode="External"/><Relationship Id="rId174" Type="http://schemas.openxmlformats.org/officeDocument/2006/relationships/hyperlink" Target="http://wales.gov.uk/topics/statistics/about/data-collection/social/child/lookedafter/?lang=en" TargetMode="External"/><Relationship Id="rId195" Type="http://schemas.openxmlformats.org/officeDocument/2006/relationships/hyperlink" Target="mailto:stats.finance@wales.gsi.gov.uk" TargetMode="External"/><Relationship Id="rId209" Type="http://schemas.openxmlformats.org/officeDocument/2006/relationships/hyperlink" Target="mailto:Stats.pss@wales.gsi.gov.uk" TargetMode="External"/><Relationship Id="rId360" Type="http://schemas.openxmlformats.org/officeDocument/2006/relationships/hyperlink" Target="mailto:asb@doeni.gov.uk" TargetMode="External"/><Relationship Id="rId381" Type="http://schemas.openxmlformats.org/officeDocument/2006/relationships/hyperlink" Target="https://www.gov.uk/government/collections/early-years-and-childcare-statistics" TargetMode="External"/><Relationship Id="rId416" Type="http://schemas.openxmlformats.org/officeDocument/2006/relationships/hyperlink" Target="mailto:hannah.lockley@dwp.gsi.gov.uk" TargetMode="External"/><Relationship Id="rId220" Type="http://schemas.openxmlformats.org/officeDocument/2006/relationships/hyperlink" Target="mailto:tourismresearch@wales.gsi.gov.uk" TargetMode="External"/><Relationship Id="rId241" Type="http://schemas.openxmlformats.org/officeDocument/2006/relationships/hyperlink" Target="mailto:socialsurveys@ons.gov.uk" TargetMode="External"/><Relationship Id="rId15" Type="http://schemas.openxmlformats.org/officeDocument/2006/relationships/hyperlink" Target="mailto:planning.statistics@communities.gsi.gov.uk" TargetMode="External"/><Relationship Id="rId36" Type="http://schemas.openxmlformats.org/officeDocument/2006/relationships/hyperlink" Target="mailto:market.research@ofcom.org.uk" TargetMode="External"/><Relationship Id="rId57" Type="http://schemas.openxmlformats.org/officeDocument/2006/relationships/hyperlink" Target="https://www.gov.uk/government/publications/international-road-haulage-survey-respondents-section" TargetMode="External"/><Relationship Id="rId262" Type="http://schemas.openxmlformats.org/officeDocument/2006/relationships/hyperlink" Target="https://www.gov.uk/government/publications/statutory-homelessness-in-england-january-to-march-2014" TargetMode="External"/><Relationship Id="rId283" Type="http://schemas.openxmlformats.org/officeDocument/2006/relationships/hyperlink" Target="https://www.gov.uk/government/publications/english-housing-survey-questionnaires" TargetMode="External"/><Relationship Id="rId318" Type="http://schemas.openxmlformats.org/officeDocument/2006/relationships/hyperlink" Target="http://www.ons.gov.uk/ons/about-ons/get-involved/taking-part-in-a-survey/information-for-households/a-to-z-of-household-and-individual-surveys/living-costs-and-food-survey/index.html" TargetMode="External"/><Relationship Id="rId339" Type="http://schemas.openxmlformats.org/officeDocument/2006/relationships/hyperlink" Target="https://www.gov.uk/early-years-census" TargetMode="External"/><Relationship Id="rId78" Type="http://schemas.openxmlformats.org/officeDocument/2006/relationships/hyperlink" Target="http://www.hscic.gov.uk/socialcare/usersurveys" TargetMode="External"/><Relationship Id="rId99" Type="http://schemas.openxmlformats.org/officeDocument/2006/relationships/hyperlink" Target="https://www.gov.uk/government/organisations/department-for-work-pensions/series/fraud-and-error-in-the-benefit-system" TargetMode="External"/><Relationship Id="rId101" Type="http://schemas.openxmlformats.org/officeDocument/2006/relationships/hyperlink" Target="mailto:claire.frew@dwp.gsi.gov.uk" TargetMode="External"/><Relationship Id="rId122" Type="http://schemas.openxmlformats.org/officeDocument/2006/relationships/hyperlink" Target="http://www.forestry.gov.uk/forestry/infd-94uk7h" TargetMode="External"/><Relationship Id="rId143" Type="http://schemas.openxmlformats.org/officeDocument/2006/relationships/hyperlink" Target="http://wales.gov.uk/topics/statistics/about/data-collection/housing/homeless/?lang=en" TargetMode="External"/><Relationship Id="rId164" Type="http://schemas.openxmlformats.org/officeDocument/2006/relationships/hyperlink" Target="http://wales.gov.uk/topics/statistics/about/data-collection/housing/private/privaterenewal/?lang=en" TargetMode="External"/><Relationship Id="rId185" Type="http://schemas.openxmlformats.org/officeDocument/2006/relationships/hyperlink" Target="mailto:Stats.healthinfo@wales.gsi.gov.uk" TargetMode="External"/><Relationship Id="rId350" Type="http://schemas.openxmlformats.org/officeDocument/2006/relationships/hyperlink" Target="mailto:farmsurvey.ped@dardni.gov.uk" TargetMode="External"/><Relationship Id="rId371" Type="http://schemas.openxmlformats.org/officeDocument/2006/relationships/hyperlink" Target="mailto:analyticalservices@detini.gov.uk" TargetMode="External"/><Relationship Id="rId406" Type="http://schemas.openxmlformats.org/officeDocument/2006/relationships/hyperlink" Target="http://wales.gov.uk/topics/statistics/about/data-collection/locgov/?lang=en" TargetMode="External"/><Relationship Id="rId9" Type="http://schemas.openxmlformats.org/officeDocument/2006/relationships/hyperlink" Target="https://www.gov.uk/government/collections/planning-applications-statistics" TargetMode="External"/><Relationship Id="rId210" Type="http://schemas.openxmlformats.org/officeDocument/2006/relationships/hyperlink" Target="mailto:Stats.pss@wales.gsi.gov.uk" TargetMode="External"/><Relationship Id="rId392" Type="http://schemas.openxmlformats.org/officeDocument/2006/relationships/hyperlink" Target="https://www.gov.uk/government/collections/community-life-survey" TargetMode="External"/><Relationship Id="rId427" Type="http://schemas.openxmlformats.org/officeDocument/2006/relationships/hyperlink" Target="mailto:market.research@ofcom.org.uk" TargetMode="External"/><Relationship Id="rId26" Type="http://schemas.openxmlformats.org/officeDocument/2006/relationships/hyperlink" Target="mailto:debra.ward@historicengland.org.uk" TargetMode="External"/><Relationship Id="rId231" Type="http://schemas.openxmlformats.org/officeDocument/2006/relationships/hyperlink" Target="mailto:socialsurveys@ons.gsi.gov.uk" TargetMode="External"/><Relationship Id="rId252" Type="http://schemas.openxmlformats.org/officeDocument/2006/relationships/hyperlink" Target="http://stakeholders.ofcom.org.uk/consultations/psb-review-3/supporting-documents/" TargetMode="External"/><Relationship Id="rId273" Type="http://schemas.openxmlformats.org/officeDocument/2006/relationships/hyperlink" Target="http://www.iform.co.uk/" TargetMode="External"/><Relationship Id="rId294" Type="http://schemas.openxmlformats.org/officeDocument/2006/relationships/hyperlink" Target="http://www.forestry.gov.uk/forestry/infd-5zyl9w" TargetMode="External"/><Relationship Id="rId308" Type="http://schemas.openxmlformats.org/officeDocument/2006/relationships/hyperlink" Target="https://www.gov.uk/government/publications/public-opinion-surveys" TargetMode="External"/><Relationship Id="rId329" Type="http://schemas.openxmlformats.org/officeDocument/2006/relationships/hyperlink" Target="https://www.gov.uk/government/publications/phonics-screening-check-data-collection-2015-guide" TargetMode="External"/><Relationship Id="rId47" Type="http://schemas.openxmlformats.org/officeDocument/2006/relationships/hyperlink" Target="mailto:anwar.annut@decc.gsi.gov.uk" TargetMode="External"/><Relationship Id="rId68" Type="http://schemas.openxmlformats.org/officeDocument/2006/relationships/hyperlink" Target="https://www.gov.uk/government/collections/maritime-and-shipping-statistics" TargetMode="External"/><Relationship Id="rId89" Type="http://schemas.openxmlformats.org/officeDocument/2006/relationships/hyperlink" Target="http://www.hscic.gov.uk/article/3742/What-About-Youth-Study" TargetMode="External"/><Relationship Id="rId112" Type="http://schemas.openxmlformats.org/officeDocument/2006/relationships/hyperlink" Target="http://www.forestry.gov.uk/forestry/infd-94pgy5" TargetMode="External"/><Relationship Id="rId133" Type="http://schemas.openxmlformats.org/officeDocument/2006/relationships/hyperlink" Target="mailto:Andrea.hampson@nsandi.com" TargetMode="External"/><Relationship Id="rId154" Type="http://schemas.openxmlformats.org/officeDocument/2006/relationships/hyperlink" Target="http://wales.gov.uk/topics/statistics/about/data-collection/safety/fire/?lang=en" TargetMode="External"/><Relationship Id="rId175" Type="http://schemas.openxmlformats.org/officeDocument/2006/relationships/hyperlink" Target="http://wales.gov.uk/topics/statistics/about/data-collection/social/child/fostering/?lang=en" TargetMode="External"/><Relationship Id="rId340" Type="http://schemas.openxmlformats.org/officeDocument/2006/relationships/hyperlink" Target="https://www.gov.uk/guidance/early-years-foundation-stage-profile" TargetMode="External"/><Relationship Id="rId361" Type="http://schemas.openxmlformats.org/officeDocument/2006/relationships/hyperlink" Target="mailto:statistics@dfpni.gov.uk" TargetMode="External"/><Relationship Id="rId196" Type="http://schemas.openxmlformats.org/officeDocument/2006/relationships/hyperlink" Target="mailto:Stats.finance@wales.gsi.gov.uk" TargetMode="External"/><Relationship Id="rId200" Type="http://schemas.openxmlformats.org/officeDocument/2006/relationships/hyperlink" Target="mailto:Stats.nsi@wales.gsi.gov.uk" TargetMode="External"/><Relationship Id="rId382" Type="http://schemas.openxmlformats.org/officeDocument/2006/relationships/hyperlink" Target="https://www.gov.uk/guidance/special-educational-needs-survey" TargetMode="External"/><Relationship Id="rId417" Type="http://schemas.openxmlformats.org/officeDocument/2006/relationships/hyperlink" Target="mailto:james.forsyth-harris2@dwp.gsi.gov.uk" TargetMode="External"/><Relationship Id="rId16" Type="http://schemas.openxmlformats.org/officeDocument/2006/relationships/hyperlink" Target="mailto:interform.support@communities.gsi.gov.uk" TargetMode="External"/><Relationship Id="rId221" Type="http://schemas.openxmlformats.org/officeDocument/2006/relationships/hyperlink" Target="mailto:tourismresearch@wales.gsi.gov.uk" TargetMode="External"/><Relationship Id="rId242" Type="http://schemas.openxmlformats.org/officeDocument/2006/relationships/hyperlink" Target="mailto:socialsurveys@ons.gov.uk" TargetMode="External"/><Relationship Id="rId263" Type="http://schemas.openxmlformats.org/officeDocument/2006/relationships/hyperlink" Target="https://www.gov.uk/homelessness-data-notes-and-definitions" TargetMode="External"/><Relationship Id="rId284" Type="http://schemas.openxmlformats.org/officeDocument/2006/relationships/hyperlink" Target="http://www.visitengland.com/biz/resources/insights-and-statistics/research-topics/accommodation-research/england-occupancy-survey" TargetMode="External"/><Relationship Id="rId319" Type="http://schemas.openxmlformats.org/officeDocument/2006/relationships/hyperlink" Target="http://wales.gov.uk/topics/statistics/about/data-collection/housing/affordable/affordla/?lang=en" TargetMode="External"/><Relationship Id="rId37" Type="http://schemas.openxmlformats.org/officeDocument/2006/relationships/hyperlink" Target="mailto:market.research@ofcom.org.uk" TargetMode="External"/><Relationship Id="rId58" Type="http://schemas.openxmlformats.org/officeDocument/2006/relationships/hyperlink" Target="https://www.gov.uk/government/publications/light-rail-and-tram-statistics-guidance" TargetMode="External"/><Relationship Id="rId79" Type="http://schemas.openxmlformats.org/officeDocument/2006/relationships/hyperlink" Target="http://www.nwph.net/dentalhealth/" TargetMode="External"/><Relationship Id="rId102" Type="http://schemas.openxmlformats.org/officeDocument/2006/relationships/hyperlink" Target="mailto:andy.brittan@dwp.gsi.gov.uk" TargetMode="External"/><Relationship Id="rId123" Type="http://schemas.openxmlformats.org/officeDocument/2006/relationships/hyperlink" Target="http://www.forestry.gov.uk/forestry/infd-94pgy5" TargetMode="External"/><Relationship Id="rId144" Type="http://schemas.openxmlformats.org/officeDocument/2006/relationships/hyperlink" Target="http://wales.gov.uk/topics/statistics/about/data-collection/housing/newbuild/?lang=en" TargetMode="External"/><Relationship Id="rId330" Type="http://schemas.openxmlformats.org/officeDocument/2006/relationships/hyperlink" Target="https://www.gov.uk/guidance/appeals-against-admissions-survey" TargetMode="External"/><Relationship Id="rId90" Type="http://schemas.openxmlformats.org/officeDocument/2006/relationships/hyperlink" Target="http://www.hscic.gov.uk/socialcare/usersurveys" TargetMode="External"/><Relationship Id="rId165" Type="http://schemas.openxmlformats.org/officeDocument/2006/relationships/hyperlink" Target="http://wales.gov.uk/topics/statistics/about/data-collection/social/adults/protection/?lang=en" TargetMode="External"/><Relationship Id="rId186" Type="http://schemas.openxmlformats.org/officeDocument/2006/relationships/hyperlink" Target="mailto:Stats.agric@wales.gsi.gov.uk" TargetMode="External"/><Relationship Id="rId351" Type="http://schemas.openxmlformats.org/officeDocument/2006/relationships/hyperlink" Target="mailto:statistics@deni.gov.uk" TargetMode="External"/><Relationship Id="rId372" Type="http://schemas.openxmlformats.org/officeDocument/2006/relationships/hyperlink" Target="http://www.hscic.gov.uk/article/3739/National-Study-of-Health-and-Wellbeing" TargetMode="External"/><Relationship Id="rId393" Type="http://schemas.openxmlformats.org/officeDocument/2006/relationships/hyperlink" Target="http://stakeholders.ofcom.org.uk/spectrum/glasgow2014/glasgow-2014-games-media-consumption/" TargetMode="External"/><Relationship Id="rId407" Type="http://schemas.openxmlformats.org/officeDocument/2006/relationships/hyperlink" Target="http://wales.gov.uk/topics/statistics/about/data-collection/locgov/?lang=en" TargetMode="External"/><Relationship Id="rId428" Type="http://schemas.openxmlformats.org/officeDocument/2006/relationships/hyperlink" Target="mailto:market.research@ofcom.org.uk" TargetMode="External"/><Relationship Id="rId211" Type="http://schemas.openxmlformats.org/officeDocument/2006/relationships/hyperlink" Target="mailto:Stats.pss@wales.gsi.gov.uk" TargetMode="External"/><Relationship Id="rId232" Type="http://schemas.openxmlformats.org/officeDocument/2006/relationships/hyperlink" Target="http://ec.europa.eu/eurostat/statistics-explained/index.php/Glossary:EU_statistics_on_income_and_living_conditions_(EU-SILC)" TargetMode="External"/><Relationship Id="rId253" Type="http://schemas.openxmlformats.org/officeDocument/2006/relationships/hyperlink" Target="http://stakeholders.ofcom.org.uk/binaries/consultations/psb-review-3/statement/PSB_Diversity_Report.pdf" TargetMode="External"/><Relationship Id="rId274" Type="http://schemas.openxmlformats.org/officeDocument/2006/relationships/hyperlink" Target="https://www.gov.uk/government/publications/completing-local-authority-housing-statistics-2013-to-2014-guidance-notes" TargetMode="External"/><Relationship Id="rId295" Type="http://schemas.openxmlformats.org/officeDocument/2006/relationships/hyperlink" Target="http://www.forestry.gov.uk/forestry/infd-5zyl9w" TargetMode="External"/><Relationship Id="rId309" Type="http://schemas.openxmlformats.org/officeDocument/2006/relationships/hyperlink" Target="http://defenceintranet.diif.r.mil.uk/libraries/4/Docs7/20150211.1/20150205-4-PC-Potential%20Applicants%20Wave%2011%20report_FINAL-OFFICIAL.pdf" TargetMode="External"/><Relationship Id="rId27" Type="http://schemas.openxmlformats.org/officeDocument/2006/relationships/hyperlink" Target="mailto:andy.grayson@culture.gov.uk" TargetMode="External"/><Relationship Id="rId48" Type="http://schemas.openxmlformats.org/officeDocument/2006/relationships/hyperlink" Target="https://www.gov.uk/government/organisations/department-for-transport/series/bus-statistics" TargetMode="External"/><Relationship Id="rId69" Type="http://schemas.openxmlformats.org/officeDocument/2006/relationships/hyperlink" Target="https://www.gov.uk/government/collections/maritime-and-shipping-statistics" TargetMode="External"/><Relationship Id="rId113" Type="http://schemas.openxmlformats.org/officeDocument/2006/relationships/hyperlink" Target="mailto:Statistics@forestry.gsi.gov.uk" TargetMode="External"/><Relationship Id="rId134" Type="http://schemas.openxmlformats.org/officeDocument/2006/relationships/hyperlink" Target="mailto:Andrea.hampson@nsandi.com" TargetMode="External"/><Relationship Id="rId320" Type="http://schemas.openxmlformats.org/officeDocument/2006/relationships/hyperlink" Target="http://wales.gov.uk/topics/statistics/about/data-collection/safety/fire/?lang=en" TargetMode="External"/><Relationship Id="rId80" Type="http://schemas.openxmlformats.org/officeDocument/2006/relationships/hyperlink" Target="http://www.hscic.gov.uk/catalogue/PUB16076/HSE2013-Methods-and-docs.pdf" TargetMode="External"/><Relationship Id="rId155" Type="http://schemas.openxmlformats.org/officeDocument/2006/relationships/hyperlink" Target="http://wales.gov.uk/topics/statistics/about/data-collection/housing/hazards/?lang=en" TargetMode="External"/><Relationship Id="rId176" Type="http://schemas.openxmlformats.org/officeDocument/2006/relationships/hyperlink" Target="http://wales.gov.uk/topics/statistics/about/data-collection/social/staffing/?lang=en" TargetMode="External"/><Relationship Id="rId197" Type="http://schemas.openxmlformats.org/officeDocument/2006/relationships/hyperlink" Target="mailto:research@sportwales.org.uk" TargetMode="External"/><Relationship Id="rId341" Type="http://schemas.openxmlformats.org/officeDocument/2006/relationships/hyperlink" Target="https://www.gov.uk/national-curriculum/overview" TargetMode="External"/><Relationship Id="rId362" Type="http://schemas.openxmlformats.org/officeDocument/2006/relationships/hyperlink" Target="mailto:statistics@dfpni.gov.uk" TargetMode="External"/><Relationship Id="rId383" Type="http://schemas.openxmlformats.org/officeDocument/2006/relationships/hyperlink" Target="https://www.gov.uk/government/collections/childcare-and-early-years-providers-survey" TargetMode="External"/><Relationship Id="rId418" Type="http://schemas.openxmlformats.org/officeDocument/2006/relationships/hyperlink" Target="https://www.gov.uk/government/collections/maritime-and-shipping-statistics" TargetMode="External"/><Relationship Id="rId201" Type="http://schemas.openxmlformats.org/officeDocument/2006/relationships/hyperlink" Target="mailto:Stats.pss@wales.gsi.gov.uk" TargetMode="External"/><Relationship Id="rId222" Type="http://schemas.openxmlformats.org/officeDocument/2006/relationships/hyperlink" Target="mailto:economic.Stats@wales.gsi.gov.uk" TargetMode="External"/><Relationship Id="rId243" Type="http://schemas.openxmlformats.org/officeDocument/2006/relationships/hyperlink" Target="mailto:socialsurveys@ons.gov.uk" TargetMode="External"/><Relationship Id="rId264" Type="http://schemas.openxmlformats.org/officeDocument/2006/relationships/hyperlink" Target="https://www.gov.uk/government/collections/traveller-caravan-count" TargetMode="External"/><Relationship Id="rId285" Type="http://schemas.openxmlformats.org/officeDocument/2006/relationships/hyperlink" Target="http://www.visitengland.com/biz/resources/insights-and-statistics/research-topics/accommodation-research/england-occupancy-survey" TargetMode="External"/><Relationship Id="rId17" Type="http://schemas.openxmlformats.org/officeDocument/2006/relationships/hyperlink" Target="mailto:interform.support@communities.gsi.gov.uk" TargetMode="External"/><Relationship Id="rId38" Type="http://schemas.openxmlformats.org/officeDocument/2006/relationships/hyperlink" Target="mailto:market.research@ofcom.org.uk" TargetMode="External"/><Relationship Id="rId59" Type="http://schemas.openxmlformats.org/officeDocument/2006/relationships/hyperlink" Target="https://www.gov.uk/transport-statistics-notes-and-guidance-buses" TargetMode="External"/><Relationship Id="rId103" Type="http://schemas.openxmlformats.org/officeDocument/2006/relationships/hyperlink" Target="http://www.forestry.gov.uk/forestry/infd-8fme72" TargetMode="External"/><Relationship Id="rId124" Type="http://schemas.openxmlformats.org/officeDocument/2006/relationships/hyperlink" Target="mailto:statistics@forestry.gsi.gov.uk" TargetMode="External"/><Relationship Id="rId310" Type="http://schemas.openxmlformats.org/officeDocument/2006/relationships/hyperlink" Target="https://www.gov.uk/government/statistics/tri-service-families-continuous-attitude-survey-2014" TargetMode="External"/><Relationship Id="rId70" Type="http://schemas.openxmlformats.org/officeDocument/2006/relationships/hyperlink" Target="https://www.gov.uk/government/collections/national-travel-survey-statistics" TargetMode="External"/><Relationship Id="rId91" Type="http://schemas.openxmlformats.org/officeDocument/2006/relationships/hyperlink" Target="http://www.hscic.gov.uk/socialcare/usersurveys" TargetMode="External"/><Relationship Id="rId145" Type="http://schemas.openxmlformats.org/officeDocument/2006/relationships/hyperlink" Target="http://www.defra.gov.uk/statistics/foodfarm/farmmanage/fbs/" TargetMode="External"/><Relationship Id="rId166" Type="http://schemas.openxmlformats.org/officeDocument/2006/relationships/hyperlink" Target="http://wales.gov.uk/topics/statistics/about/data-collection/housing/private/renewalarea/?lang=en" TargetMode="External"/><Relationship Id="rId187" Type="http://schemas.openxmlformats.org/officeDocument/2006/relationships/hyperlink" Target="mailto:school.Stats@wales.gsi.gov.uk" TargetMode="External"/><Relationship Id="rId331" Type="http://schemas.openxmlformats.org/officeDocument/2006/relationships/hyperlink" Target="https://www.gov.uk/guidance/schools-exclusion-reviews-survey" TargetMode="External"/><Relationship Id="rId352" Type="http://schemas.openxmlformats.org/officeDocument/2006/relationships/hyperlink" Target="mailto:statistics@deni.gov.uk" TargetMode="External"/><Relationship Id="rId373" Type="http://schemas.openxmlformats.org/officeDocument/2006/relationships/hyperlink" Target="mailto:steven.webster1@hscic.gov.uk" TargetMode="External"/><Relationship Id="rId394" Type="http://schemas.openxmlformats.org/officeDocument/2006/relationships/hyperlink" Target="http://www.visitengland.com/biz/resources/insights-and-statistics/research-topics/business-confidence-and-performance" TargetMode="External"/><Relationship Id="rId408" Type="http://schemas.openxmlformats.org/officeDocument/2006/relationships/hyperlink" Target="http://wales.gov.uk/topics/statistics/about/data-collection/locgov/?lang=en" TargetMode="External"/><Relationship Id="rId429" Type="http://schemas.openxmlformats.org/officeDocument/2006/relationships/hyperlink" Target="mailto:market.research@ofcom.org.uk" TargetMode="External"/><Relationship Id="rId1" Type="http://schemas.openxmlformats.org/officeDocument/2006/relationships/hyperlink" Target="mailto:cassie.wareham@crowncommercial.gov.uk" TargetMode="External"/><Relationship Id="rId212" Type="http://schemas.openxmlformats.org/officeDocument/2006/relationships/hyperlink" Target="mailto:Stats.pss@wales.gsi.gov.uk" TargetMode="External"/><Relationship Id="rId233" Type="http://schemas.openxmlformats.org/officeDocument/2006/relationships/hyperlink" Target="http://www.ons.gov.uk/ons/rel/was/wealth-in-great-britain-wave-3/2010-2012/index.html" TargetMode="External"/><Relationship Id="rId254" Type="http://schemas.openxmlformats.org/officeDocument/2006/relationships/hyperlink" Target="http://stakeholders.ofcom.org.uk/market-data-research/other/tv-research/news-2014/" TargetMode="External"/><Relationship Id="rId28" Type="http://schemas.openxmlformats.org/officeDocument/2006/relationships/hyperlink" Target="mailto:market.research@ofcom.org.uk" TargetMode="External"/><Relationship Id="rId49" Type="http://schemas.openxmlformats.org/officeDocument/2006/relationships/hyperlink" Target="https://www.gov.uk/government/publications/international-road-haulage-survey-respondents-section" TargetMode="External"/><Relationship Id="rId114" Type="http://schemas.openxmlformats.org/officeDocument/2006/relationships/hyperlink" Target="mailto:Statistics@forestry.gsi.gov.uk" TargetMode="External"/><Relationship Id="rId275" Type="http://schemas.openxmlformats.org/officeDocument/2006/relationships/hyperlink" Target="https://www.gov.uk/government/collections/local-government-finance-miscellaneous-forms" TargetMode="External"/><Relationship Id="rId296" Type="http://schemas.openxmlformats.org/officeDocument/2006/relationships/hyperlink" Target="http://www.forestry.gov.uk/forestry/infd-5zyl9w" TargetMode="External"/><Relationship Id="rId300" Type="http://schemas.openxmlformats.org/officeDocument/2006/relationships/hyperlink" Target="http://www.forestry.gov.uk/forestry/infd-5zyl9w" TargetMode="External"/><Relationship Id="rId60" Type="http://schemas.openxmlformats.org/officeDocument/2006/relationships/hyperlink" Target="https://www.gov.uk/transport-statistics-notes-and-guidance-buses" TargetMode="External"/><Relationship Id="rId81" Type="http://schemas.openxmlformats.org/officeDocument/2006/relationships/hyperlink" Target="http://www.hscic.gov.uk/article/3743/Smoking-Drinking-and-Drug-Use-among-Young-People-in-England" TargetMode="External"/><Relationship Id="rId135" Type="http://schemas.openxmlformats.org/officeDocument/2006/relationships/hyperlink" Target="mailto:Andrea.hampson@nsandi.com" TargetMode="External"/><Relationship Id="rId156" Type="http://schemas.openxmlformats.org/officeDocument/2006/relationships/hyperlink" Target="http://wales.gov.uk/topics/statistics/about/data-collection/safety/fire/?lang=en" TargetMode="External"/><Relationship Id="rId177" Type="http://schemas.openxmlformats.org/officeDocument/2006/relationships/hyperlink" Target="http://www.artswales.org/what-we-do/research/annual-surveys/survey-of-rfos" TargetMode="External"/><Relationship Id="rId198" Type="http://schemas.openxmlformats.org/officeDocument/2006/relationships/hyperlink" Target="mailto:Research@artswales.org.uk" TargetMode="External"/><Relationship Id="rId321" Type="http://schemas.openxmlformats.org/officeDocument/2006/relationships/hyperlink" Target="http://wales.gov.uk/topics/statistics/headlines/economy2012/" TargetMode="External"/><Relationship Id="rId342" Type="http://schemas.openxmlformats.org/officeDocument/2006/relationships/hyperlink" Target="https://www.gov.uk/guidance/children-looked-after-return" TargetMode="External"/><Relationship Id="rId363" Type="http://schemas.openxmlformats.org/officeDocument/2006/relationships/hyperlink" Target="mailto:statistics@dfpni.gov.uk" TargetMode="External"/><Relationship Id="rId384" Type="http://schemas.openxmlformats.org/officeDocument/2006/relationships/hyperlink" Target="https://www.gov.uk/government/uploads/system/uploads/attachment_data/file/422764/commercial-victimisation-survey-technical-report-2014.pdf" TargetMode="External"/><Relationship Id="rId419" Type="http://schemas.openxmlformats.org/officeDocument/2006/relationships/hyperlink" Target="https://www.gov.uk/government/collections/maritime-and-shipping-statistics" TargetMode="External"/><Relationship Id="rId202" Type="http://schemas.openxmlformats.org/officeDocument/2006/relationships/hyperlink" Target="mailto:Stats.pss@wales.gsi.gov.uk" TargetMode="External"/><Relationship Id="rId223" Type="http://schemas.openxmlformats.org/officeDocument/2006/relationships/hyperlink" Target="mailto:research@sportwales.org.uk" TargetMode="External"/><Relationship Id="rId244" Type="http://schemas.openxmlformats.org/officeDocument/2006/relationships/hyperlink" Target="mailto:info@statistics.gov.uk" TargetMode="External"/><Relationship Id="rId430" Type="http://schemas.openxmlformats.org/officeDocument/2006/relationships/hyperlink" Target="mailto:capital.receipts@communities.gsi.gov.uk" TargetMode="External"/><Relationship Id="rId18" Type="http://schemas.openxmlformats.org/officeDocument/2006/relationships/hyperlink" Target="mailto:interform.support@communities.gsi.gov.uk" TargetMode="External"/><Relationship Id="rId39" Type="http://schemas.openxmlformats.org/officeDocument/2006/relationships/hyperlink" Target="mailto:market.research@ofcom.org.uk" TargetMode="External"/><Relationship Id="rId265" Type="http://schemas.openxmlformats.org/officeDocument/2006/relationships/hyperlink" Target="https://www.gov.uk/government/collections/planning-applications-statistics" TargetMode="External"/><Relationship Id="rId286" Type="http://schemas.openxmlformats.org/officeDocument/2006/relationships/hyperlink" Target="http://survey.rezolve.net/ehcas/default.aspx?mod=140" TargetMode="External"/><Relationship Id="rId50" Type="http://schemas.openxmlformats.org/officeDocument/2006/relationships/hyperlink" Target="https://www.gov.uk/government/collections/light-rail-and-tram-statistics" TargetMode="External"/><Relationship Id="rId104" Type="http://schemas.openxmlformats.org/officeDocument/2006/relationships/hyperlink" Target="http://www.forestry.gov.uk/forestry/infd-94ukb2" TargetMode="External"/><Relationship Id="rId125" Type="http://schemas.openxmlformats.org/officeDocument/2006/relationships/hyperlink" Target="mailto:statistics@forestry.gsi.gov.uk" TargetMode="External"/><Relationship Id="rId146" Type="http://schemas.openxmlformats.org/officeDocument/2006/relationships/hyperlink" Target="http://wales.gov.uk/topics/statistics/about/data-collection/housing/affordable/affordpark/?lang=en" TargetMode="External"/><Relationship Id="rId167" Type="http://schemas.openxmlformats.org/officeDocument/2006/relationships/hyperlink" Target="http://wales.gov.uk/topics/statistics/about/data-collection/housing/social/arrears/?lang=en" TargetMode="External"/><Relationship Id="rId188" Type="http://schemas.openxmlformats.org/officeDocument/2006/relationships/hyperlink" Target="mailto:stats.healthinfo@wales.gsi.gov.uk" TargetMode="External"/><Relationship Id="rId311" Type="http://schemas.openxmlformats.org/officeDocument/2006/relationships/hyperlink" Target="http://ec.europa.eu/eurostat/web/income-and-living-conditions/quality/questionnaires" TargetMode="External"/><Relationship Id="rId332" Type="http://schemas.openxmlformats.org/officeDocument/2006/relationships/hyperlink" Target="https://www.gov.uk/guidance/school-preference-data-collections" TargetMode="External"/><Relationship Id="rId353" Type="http://schemas.openxmlformats.org/officeDocument/2006/relationships/hyperlink" Target="mailto:analyticalservices@delni.gov.uk" TargetMode="External"/><Relationship Id="rId374" Type="http://schemas.openxmlformats.org/officeDocument/2006/relationships/hyperlink" Target="http://www.hscic.gov.uk/datacollections" TargetMode="External"/><Relationship Id="rId395" Type="http://schemas.openxmlformats.org/officeDocument/2006/relationships/hyperlink" Target="mailto:socialsurveys@ons.gov.uk" TargetMode="External"/><Relationship Id="rId409" Type="http://schemas.openxmlformats.org/officeDocument/2006/relationships/hyperlink" Target="http://wales.gov.uk/topics/statistics/about/data-collection/health/?lang=en" TargetMode="External"/><Relationship Id="rId71" Type="http://schemas.openxmlformats.org/officeDocument/2006/relationships/hyperlink" Target="https://www.gov.uk/government/publications/nts-data-collection-forms" TargetMode="External"/><Relationship Id="rId92" Type="http://schemas.openxmlformats.org/officeDocument/2006/relationships/hyperlink" Target="http://www.hscic.gov.uk/socialcare/usersurveys" TargetMode="External"/><Relationship Id="rId213" Type="http://schemas.openxmlformats.org/officeDocument/2006/relationships/hyperlink" Target="mailto:Stats.pss@wales.gsi.gov.uk" TargetMode="External"/><Relationship Id="rId234" Type="http://schemas.openxmlformats.org/officeDocument/2006/relationships/hyperlink" Target="mailto:socialsurveys@ons.gsi.gov.uk" TargetMode="External"/><Relationship Id="rId420" Type="http://schemas.openxmlformats.org/officeDocument/2006/relationships/hyperlink" Target="https://www.gov.uk/government/publications/bus-statistics-data-collection-forms" TargetMode="External"/><Relationship Id="rId2" Type="http://schemas.openxmlformats.org/officeDocument/2006/relationships/hyperlink" Target="mailto:reema.subhan@cabinetoffice.gov.uk" TargetMode="External"/><Relationship Id="rId29" Type="http://schemas.openxmlformats.org/officeDocument/2006/relationships/hyperlink" Target="mailto:market.research@ofcom.org.uk" TargetMode="External"/><Relationship Id="rId255" Type="http://schemas.openxmlformats.org/officeDocument/2006/relationships/hyperlink" Target="http://stakeholders.ofcom.org.uk/binaries/research/cross-media/bill-shock/1398439/Payment_Methods.pdf" TargetMode="External"/><Relationship Id="rId276" Type="http://schemas.openxmlformats.org/officeDocument/2006/relationships/hyperlink" Target="https://www.gov.uk/government/organisations/department-for-communities-and-local-government/series/house-building-statistic" TargetMode="External"/><Relationship Id="rId297" Type="http://schemas.openxmlformats.org/officeDocument/2006/relationships/hyperlink" Target="http://www.forestry.gov.uk/forestry/infd-5zyl9w" TargetMode="External"/><Relationship Id="rId40" Type="http://schemas.openxmlformats.org/officeDocument/2006/relationships/hyperlink" Target="mailto:market.research@ofcom.org.uk" TargetMode="External"/><Relationship Id="rId115" Type="http://schemas.openxmlformats.org/officeDocument/2006/relationships/hyperlink" Target="mailto:Statistics@forestry.gsi.gov.uk" TargetMode="External"/><Relationship Id="rId136" Type="http://schemas.openxmlformats.org/officeDocument/2006/relationships/hyperlink" Target="mailto:Andrea.hampson@nsandi.com" TargetMode="External"/><Relationship Id="rId157" Type="http://schemas.openxmlformats.org/officeDocument/2006/relationships/hyperlink" Target="http://wales.gov.uk/topics/statistics/about/data-collection/health/mentalhealth/;jsessionid=th1VP2RCG72yK8srK18vXHYTZrh1v8y3x23zBjNwlY325ncLL4L9!-856040559?lang=en" TargetMode="External"/><Relationship Id="rId178" Type="http://schemas.openxmlformats.org/officeDocument/2006/relationships/hyperlink" Target="http://wales.gov.uk/topics/statistics/about/data-collection/housing/social/vacancies/?lang=en" TargetMode="External"/><Relationship Id="rId301" Type="http://schemas.openxmlformats.org/officeDocument/2006/relationships/hyperlink" Target="http://www.forestry.gov.uk/forestry/infd-5zyl9w" TargetMode="External"/><Relationship Id="rId322" Type="http://schemas.openxmlformats.org/officeDocument/2006/relationships/hyperlink" Target="http://wales.gov.uk/topics/statistics/headlines/schools2012/120614/?lang=en" TargetMode="External"/><Relationship Id="rId343" Type="http://schemas.openxmlformats.org/officeDocument/2006/relationships/hyperlink" Target="https://www.gov.uk/private-fostering-return" TargetMode="External"/><Relationship Id="rId364" Type="http://schemas.openxmlformats.org/officeDocument/2006/relationships/hyperlink" Target="mailto:statistics@dfpni.gov.uk" TargetMode="External"/><Relationship Id="rId61" Type="http://schemas.openxmlformats.org/officeDocument/2006/relationships/hyperlink" Target="https://www.gov.uk/government/collections/road-freight-domestic-and-international-statistics" TargetMode="External"/><Relationship Id="rId82" Type="http://schemas.openxmlformats.org/officeDocument/2006/relationships/hyperlink" Target="http://www.hscic.gov.uk/catalogue/PUB14579/smok-drin-drug-youn-peop-eng-2013-rep.pdf" TargetMode="External"/><Relationship Id="rId199" Type="http://schemas.openxmlformats.org/officeDocument/2006/relationships/hyperlink" Target="mailto:Stats.pss@wales.gsi.gov.uk" TargetMode="External"/><Relationship Id="rId203" Type="http://schemas.openxmlformats.org/officeDocument/2006/relationships/hyperlink" Target="mailto:school.Stats@wales.gsi.gov.uk" TargetMode="External"/><Relationship Id="rId385" Type="http://schemas.openxmlformats.org/officeDocument/2006/relationships/hyperlink" Target="http://www.hmrc.gov.uk/research/report290.pdf" TargetMode="External"/><Relationship Id="rId19" Type="http://schemas.openxmlformats.org/officeDocument/2006/relationships/hyperlink" Target="mailto:borrowing.statistics@communities.gsi.gov.uk" TargetMode="External"/><Relationship Id="rId224" Type="http://schemas.openxmlformats.org/officeDocument/2006/relationships/hyperlink" Target="http://data.understandingsociety.org.uk/documentation/mainstage/questionnaires" TargetMode="External"/><Relationship Id="rId245" Type="http://schemas.openxmlformats.org/officeDocument/2006/relationships/hyperlink" Target="mailto:socialsurveys@ons.gsi.gov.uk" TargetMode="External"/><Relationship Id="rId266" Type="http://schemas.openxmlformats.org/officeDocument/2006/relationships/hyperlink" Target="https://www.gov.uk/government/publications/county-planning-matters-return-cps1-and-cps2" TargetMode="External"/><Relationship Id="rId287" Type="http://schemas.openxmlformats.org/officeDocument/2006/relationships/hyperlink" Target="http://www.artscouncil.org.uk/what-we-do/research-and-data/evidencing-our-work/stakeholder-focus/" TargetMode="External"/><Relationship Id="rId410" Type="http://schemas.openxmlformats.org/officeDocument/2006/relationships/hyperlink" Target="mailto:Andrea.hampson@nsandi.com" TargetMode="External"/><Relationship Id="rId431" Type="http://schemas.openxmlformats.org/officeDocument/2006/relationships/hyperlink" Target="mailto:interform.support@communities.gsi.gov.uk" TargetMode="External"/><Relationship Id="rId30" Type="http://schemas.openxmlformats.org/officeDocument/2006/relationships/hyperlink" Target="mailto:market.research@ofcom.org.uk" TargetMode="External"/><Relationship Id="rId105" Type="http://schemas.openxmlformats.org/officeDocument/2006/relationships/hyperlink" Target="http://www.forestry.gov.uk/forestry/infd-94ujw2" TargetMode="External"/><Relationship Id="rId126" Type="http://schemas.openxmlformats.org/officeDocument/2006/relationships/hyperlink" Target="https://www.uktradeinfo.com/Intrastat/ElectronicSubmission/Pages/ElectronicSubmission.aspx" TargetMode="External"/><Relationship Id="rId147" Type="http://schemas.openxmlformats.org/officeDocument/2006/relationships/hyperlink" Target="http://wales.gov.uk/topics/statistics/about/data-collection/housing/affordable/affordrsl/?lang=en" TargetMode="External"/><Relationship Id="rId168" Type="http://schemas.openxmlformats.org/officeDocument/2006/relationships/hyperlink" Target="http://wales.gov.uk/topics/statistics/about/data-collection/locgov/?lang=en" TargetMode="External"/><Relationship Id="rId312" Type="http://schemas.openxmlformats.org/officeDocument/2006/relationships/hyperlink" Target="http://ec.europa.eu/eurostat/web/microdata/european-health-interview-survey" TargetMode="External"/><Relationship Id="rId333" Type="http://schemas.openxmlformats.org/officeDocument/2006/relationships/hyperlink" Target="https://www.gov.uk/guidance/initial-teacher-training-itt-data-management-system" TargetMode="External"/><Relationship Id="rId354" Type="http://schemas.openxmlformats.org/officeDocument/2006/relationships/hyperlink" Target="mailto:analyticalservices@delni.gov.uk" TargetMode="External"/><Relationship Id="rId51" Type="http://schemas.openxmlformats.org/officeDocument/2006/relationships/hyperlink" Target="https://www.gov.uk/government/organisations/department-for-transport/series/bus-statistics" TargetMode="External"/><Relationship Id="rId72" Type="http://schemas.openxmlformats.org/officeDocument/2006/relationships/hyperlink" Target="http://www.hscic.gov.uk/socialcare/collections" TargetMode="External"/><Relationship Id="rId93" Type="http://schemas.openxmlformats.org/officeDocument/2006/relationships/hyperlink" Target="http://www.hscic.gov.uk/socialcare/usersurveys" TargetMode="External"/><Relationship Id="rId189" Type="http://schemas.openxmlformats.org/officeDocument/2006/relationships/hyperlink" Target="mailto:Stats.finance@wales.gsi.gov.uk" TargetMode="External"/><Relationship Id="rId375" Type="http://schemas.openxmlformats.org/officeDocument/2006/relationships/hyperlink" Target="https://www.gov.uk/school-capacity-survey" TargetMode="External"/><Relationship Id="rId396" Type="http://schemas.openxmlformats.org/officeDocument/2006/relationships/hyperlink" Target="http://www.ons.gov.uk/ons/guide-method/method-quality/specific/labour-market/labour-market-statistics/index.html" TargetMode="External"/><Relationship Id="rId3" Type="http://schemas.openxmlformats.org/officeDocument/2006/relationships/hyperlink" Target="https://www.gov.uk/government/publications/statutory-homelessness-in-england-january-to-march-2014" TargetMode="External"/><Relationship Id="rId214" Type="http://schemas.openxmlformats.org/officeDocument/2006/relationships/hyperlink" Target="mailto:Stats.pss@wales.gsi.gov.uk" TargetMode="External"/><Relationship Id="rId235" Type="http://schemas.openxmlformats.org/officeDocument/2006/relationships/hyperlink" Target="http://www.ons.gov.uk/ons/guide-method/method-quality/specific/social-and-welfare-methodology/integrated-household-survey/index.html" TargetMode="External"/><Relationship Id="rId256" Type="http://schemas.openxmlformats.org/officeDocument/2006/relationships/hyperlink" Target="http://stakeholders.ofcom.org.uk/binaries/research/telecoms-research/omnibus-survey.pdf" TargetMode="External"/><Relationship Id="rId277" Type="http://schemas.openxmlformats.org/officeDocument/2006/relationships/hyperlink" Target="https://www.gov.uk/government/collections/local-government-finance-miscellaneous-forms" TargetMode="External"/><Relationship Id="rId298" Type="http://schemas.openxmlformats.org/officeDocument/2006/relationships/hyperlink" Target="http://www.forestry.gov.uk/forestry/infd-5zyl9w" TargetMode="External"/><Relationship Id="rId400" Type="http://schemas.openxmlformats.org/officeDocument/2006/relationships/hyperlink" Target="mailto:Stats.healthinfo@wales.gsi.gov.uk" TargetMode="External"/><Relationship Id="rId421" Type="http://schemas.openxmlformats.org/officeDocument/2006/relationships/hyperlink" Target="https://www.gov.uk/government/collections/disabled-parking-badges-statistics" TargetMode="External"/><Relationship Id="rId116" Type="http://schemas.openxmlformats.org/officeDocument/2006/relationships/hyperlink" Target="mailto:Statistics@forestry.gsi.gov.uk" TargetMode="External"/><Relationship Id="rId137" Type="http://schemas.openxmlformats.org/officeDocument/2006/relationships/hyperlink" Target="mailto:Andrea.hampson@nsandi.com" TargetMode="External"/><Relationship Id="rId158" Type="http://schemas.openxmlformats.org/officeDocument/2006/relationships/hyperlink" Target="http://wales.gov.uk/topics/statistics/about/data-collection/housing/social/letting/?lang=en" TargetMode="External"/><Relationship Id="rId302" Type="http://schemas.openxmlformats.org/officeDocument/2006/relationships/hyperlink" Target="https://www.gov.uk/search?q=HMRC+stakeholder+engagement+survey" TargetMode="External"/><Relationship Id="rId323" Type="http://schemas.openxmlformats.org/officeDocument/2006/relationships/hyperlink" Target="http://wales.gov.uk/statistics-and-research/social-housing-stock-rents/?lang=en" TargetMode="External"/><Relationship Id="rId344" Type="http://schemas.openxmlformats.org/officeDocument/2006/relationships/hyperlink" Target="https://www.gov.uk/school-census" TargetMode="External"/><Relationship Id="rId20" Type="http://schemas.openxmlformats.org/officeDocument/2006/relationships/hyperlink" Target="mailto:interform.support@communities.gsi.gov.uk" TargetMode="External"/><Relationship Id="rId41" Type="http://schemas.openxmlformats.org/officeDocument/2006/relationships/hyperlink" Target="mailto:market.research@ofcom.org.uk" TargetMode="External"/><Relationship Id="rId62" Type="http://schemas.openxmlformats.org/officeDocument/2006/relationships/hyperlink" Target="https://www.gov.uk/government/collections/maritime-and-shipping-statistics" TargetMode="External"/><Relationship Id="rId83" Type="http://schemas.openxmlformats.org/officeDocument/2006/relationships/hyperlink" Target="http://www.hscic.gov.uk/article/3739/National-Study-of-Health-and-Wellbeing" TargetMode="External"/><Relationship Id="rId179" Type="http://schemas.openxmlformats.org/officeDocument/2006/relationships/hyperlink" Target="http://wales.gov.uk/topics/statistics/about/data-collection/housing/social/salesrsl/?lang=en" TargetMode="External"/><Relationship Id="rId365" Type="http://schemas.openxmlformats.org/officeDocument/2006/relationships/hyperlink" Target="mailto:csrb@drdni.gov.uk" TargetMode="External"/><Relationship Id="rId386" Type="http://schemas.openxmlformats.org/officeDocument/2006/relationships/hyperlink" Target="https://www.gov.uk/government/publications/dwp-claimant-service-and-experience-survey-2013" TargetMode="External"/><Relationship Id="rId190" Type="http://schemas.openxmlformats.org/officeDocument/2006/relationships/hyperlink" Target="mailto:Stats.finance@wales.gsi.gov.uk" TargetMode="External"/><Relationship Id="rId204" Type="http://schemas.openxmlformats.org/officeDocument/2006/relationships/hyperlink" Target="mailto:school.Stats@wales.gsi.gov.uk" TargetMode="External"/><Relationship Id="rId225" Type="http://schemas.openxmlformats.org/officeDocument/2006/relationships/hyperlink" Target="mailto:paul.hirst@education.gsi.gov.uk" TargetMode="External"/><Relationship Id="rId246" Type="http://schemas.openxmlformats.org/officeDocument/2006/relationships/hyperlink" Target="https://www.gov.uk/government/publications/pregnancy-and-maternity-discrimination-and-disadvantage-in-the-workplace" TargetMode="External"/><Relationship Id="rId267" Type="http://schemas.openxmlformats.org/officeDocument/2006/relationships/hyperlink" Target="https://www.gov.uk/government/collections/planning-applications-statistics" TargetMode="External"/><Relationship Id="rId288" Type="http://schemas.openxmlformats.org/officeDocument/2006/relationships/hyperlink" Target="http://stakeholders.ofcom.org.uk/market-data-research/statistics/" TargetMode="External"/><Relationship Id="rId411" Type="http://schemas.openxmlformats.org/officeDocument/2006/relationships/hyperlink" Target="mailto:Andrea.hampson@nsandi.com" TargetMode="External"/><Relationship Id="rId432" Type="http://schemas.openxmlformats.org/officeDocument/2006/relationships/hyperlink" Target="mailto:statistics@dfpni.gov.uk" TargetMode="External"/><Relationship Id="rId106" Type="http://schemas.openxmlformats.org/officeDocument/2006/relationships/hyperlink" Target="http://www.forestry.gov.uk/forestry/infd-94uk7h" TargetMode="External"/><Relationship Id="rId127" Type="http://schemas.openxmlformats.org/officeDocument/2006/relationships/hyperlink" Target="mailto:NAVYPERS-CNPSRSCH2SO2C@mod.uk" TargetMode="External"/><Relationship Id="rId313" Type="http://schemas.openxmlformats.org/officeDocument/2006/relationships/hyperlink" Target="http://www.ons.gov.uk/ons/about-ons/products-and-services/opn/index.html" TargetMode="External"/><Relationship Id="rId10" Type="http://schemas.openxmlformats.org/officeDocument/2006/relationships/hyperlink" Target="https://www.gov.uk/government/organisations/department-for-communities-and-local-government/series/net-supply-of-housing" TargetMode="External"/><Relationship Id="rId31" Type="http://schemas.openxmlformats.org/officeDocument/2006/relationships/hyperlink" Target="mailto:market.research@ofcom.org.uk" TargetMode="External"/><Relationship Id="rId52" Type="http://schemas.openxmlformats.org/officeDocument/2006/relationships/hyperlink" Target="https://www.gov.uk/government/organisations/department-for-transport/series/road-conditions-statistics" TargetMode="External"/><Relationship Id="rId73" Type="http://schemas.openxmlformats.org/officeDocument/2006/relationships/hyperlink" Target="http://www.hscic.gov.uk/datacollections" TargetMode="External"/><Relationship Id="rId94" Type="http://schemas.openxmlformats.org/officeDocument/2006/relationships/hyperlink" Target="mailto:rachel.tsang@DWP.gsi.gov.uk" TargetMode="External"/><Relationship Id="rId148" Type="http://schemas.openxmlformats.org/officeDocument/2006/relationships/hyperlink" Target="http://wales.gov.uk/topics/statistics/about/data-collection/locgov/?lang=en" TargetMode="External"/><Relationship Id="rId169" Type="http://schemas.openxmlformats.org/officeDocument/2006/relationships/hyperlink" Target="http://wales.gov.uk/topics/statistics/about/data-collection/locgov/?lang=en" TargetMode="External"/><Relationship Id="rId334" Type="http://schemas.openxmlformats.org/officeDocument/2006/relationships/hyperlink" Target="https://www.gov.uk/government/collections/statistics-neet" TargetMode="External"/><Relationship Id="rId355" Type="http://schemas.openxmlformats.org/officeDocument/2006/relationships/hyperlink" Target="mailto:csu.nisra@dfpni.gov.uk" TargetMode="External"/><Relationship Id="rId376" Type="http://schemas.openxmlformats.org/officeDocument/2006/relationships/hyperlink" Target="https://www.gov.uk/children-in-need-census" TargetMode="External"/><Relationship Id="rId397" Type="http://schemas.openxmlformats.org/officeDocument/2006/relationships/hyperlink" Target="http://www.ons.gov.uk/ons/guide-method/method-quality/specific/labour-market/labour-market-statistics/index.html" TargetMode="External"/><Relationship Id="rId4" Type="http://schemas.openxmlformats.org/officeDocument/2006/relationships/hyperlink" Target="https://www.gov.uk/government/collections/traveller-caravan-count" TargetMode="External"/><Relationship Id="rId180" Type="http://schemas.openxmlformats.org/officeDocument/2006/relationships/hyperlink" Target="mailto:school.Stats@wales.gsi.gov.uk" TargetMode="External"/><Relationship Id="rId215" Type="http://schemas.openxmlformats.org/officeDocument/2006/relationships/hyperlink" Target="mailto:economic.Stats@wales.gsi.gov.uk" TargetMode="External"/><Relationship Id="rId236" Type="http://schemas.openxmlformats.org/officeDocument/2006/relationships/hyperlink" Target="http://www.ons.gov.uk/ons/guide-method/method-quality/specific/social-and-welfare-methodology/integrated-household-survey/index.html" TargetMode="External"/><Relationship Id="rId257" Type="http://schemas.openxmlformats.org/officeDocument/2006/relationships/hyperlink" Target="http://stakeholders.ofcom.org.uk/market-data-research/market-data/communications-market-reports/cmr14/uk/" TargetMode="External"/><Relationship Id="rId278" Type="http://schemas.openxmlformats.org/officeDocument/2006/relationships/hyperlink" Target="https://www.gov.uk/government/publications/quarterly-revenue-outturn" TargetMode="External"/><Relationship Id="rId401" Type="http://schemas.openxmlformats.org/officeDocument/2006/relationships/hyperlink" Target="mailto:Stats.finance@wales.gsi.gov.uk" TargetMode="External"/><Relationship Id="rId422" Type="http://schemas.openxmlformats.org/officeDocument/2006/relationships/hyperlink" Target="https://www.gov.uk/government/publications/bus-statistics-data-collection-forms" TargetMode="External"/><Relationship Id="rId303" Type="http://schemas.openxmlformats.org/officeDocument/2006/relationships/hyperlink" Target="https://www.gov.uk/search?q=HMRC+stakeholder+engagement+survey" TargetMode="External"/><Relationship Id="rId42" Type="http://schemas.openxmlformats.org/officeDocument/2006/relationships/hyperlink" Target="mailto:market.research@ofcom.org.uk" TargetMode="External"/><Relationship Id="rId84" Type="http://schemas.openxmlformats.org/officeDocument/2006/relationships/hyperlink" Target="http://www.hscic.gov.uk/catalogue/PUB02931/adul-psyc-morb-res-hou-sur-eng-2007-apx.pdf" TargetMode="External"/><Relationship Id="rId138" Type="http://schemas.openxmlformats.org/officeDocument/2006/relationships/hyperlink" Target="mailto:Andrea.hampson@nsandi.com" TargetMode="External"/><Relationship Id="rId345" Type="http://schemas.openxmlformats.org/officeDocument/2006/relationships/hyperlink" Target="https://www.gov.uk/school-workforce-census" TargetMode="External"/><Relationship Id="rId387" Type="http://schemas.openxmlformats.org/officeDocument/2006/relationships/hyperlink" Target="http://www.visitengland.com/biz/resources/insights-and-statistics/research-topics/attractions-research/annual-survey-visits-visitor-attractions" TargetMode="External"/><Relationship Id="rId191" Type="http://schemas.openxmlformats.org/officeDocument/2006/relationships/hyperlink" Target="mailto:Stats.finance@wales.gsi.gov.uk" TargetMode="External"/><Relationship Id="rId205" Type="http://schemas.openxmlformats.org/officeDocument/2006/relationships/hyperlink" Target="mailto:school.Stats@wales.gsi.gov.uk" TargetMode="External"/><Relationship Id="rId247" Type="http://schemas.openxmlformats.org/officeDocument/2006/relationships/hyperlink" Target="https://www.gov.uk/government/uploads/system/uploads/attachment_data/file/407846/bis-15-154-Understanding-growth-small-businesses.pdf" TargetMode="External"/><Relationship Id="rId412" Type="http://schemas.openxmlformats.org/officeDocument/2006/relationships/hyperlink" Target="https://www.gov.uk/government/organisations/home-office/series/crime-against-businesses" TargetMode="External"/><Relationship Id="rId107" Type="http://schemas.openxmlformats.org/officeDocument/2006/relationships/hyperlink" Target="http://www.forestry.gov.uk/forestry/infd-94pgy5" TargetMode="External"/><Relationship Id="rId289" Type="http://schemas.openxmlformats.org/officeDocument/2006/relationships/hyperlink" Target="http://stakeholders.ofcom.org.uk/market-data-research/statistics/" TargetMode="External"/><Relationship Id="rId11" Type="http://schemas.openxmlformats.org/officeDocument/2006/relationships/hyperlink" Target="http://www.iform.co.uk/" TargetMode="External"/><Relationship Id="rId53" Type="http://schemas.openxmlformats.org/officeDocument/2006/relationships/hyperlink" Target="https://www.gov.uk/government/organisations/department-for-transport/series/road-conditions-statistics" TargetMode="External"/><Relationship Id="rId149" Type="http://schemas.openxmlformats.org/officeDocument/2006/relationships/hyperlink" Target="http://wales.gov.uk/topics/statistics/about/data-collection/locgov/?lang=en" TargetMode="External"/><Relationship Id="rId314" Type="http://schemas.openxmlformats.org/officeDocument/2006/relationships/hyperlink" Target="http://www.ons.gov.uk/ons/about-ons/get-involved/taking-part-in-a-survey/information-for-households/a-to-z-of-household-and-individual-surveys/international-passenger-survey/index.html" TargetMode="External"/><Relationship Id="rId356" Type="http://schemas.openxmlformats.org/officeDocument/2006/relationships/hyperlink" Target="mailto:tourismstatistics@dfpni.gov.uk" TargetMode="External"/><Relationship Id="rId398" Type="http://schemas.openxmlformats.org/officeDocument/2006/relationships/hyperlink" Target="mailto:info@statistics.gov.uk" TargetMode="External"/><Relationship Id="rId95" Type="http://schemas.openxmlformats.org/officeDocument/2006/relationships/hyperlink" Target="mailto:james.forsyth-harris2@dwp.gsi.gov.uk" TargetMode="External"/><Relationship Id="rId160" Type="http://schemas.openxmlformats.org/officeDocument/2006/relationships/hyperlink" Target="http://wales.gov.uk/topics/statistics/about/data-collection/locgov/?lang=en" TargetMode="External"/><Relationship Id="rId216" Type="http://schemas.openxmlformats.org/officeDocument/2006/relationships/hyperlink" Target="mailto:tourismresearch@wales.gsi.gov.uk" TargetMode="External"/><Relationship Id="rId423" Type="http://schemas.openxmlformats.org/officeDocument/2006/relationships/hyperlink" Target="https://www.gov.uk/government/organisations/department-for-transport/series/bus-statistics" TargetMode="External"/><Relationship Id="rId258" Type="http://schemas.openxmlformats.org/officeDocument/2006/relationships/hyperlink" Target="http://stakeholders.ofcom.org.uk/market-data-research/market-data/communications-market-reports/cmr14/uk/" TargetMode="External"/><Relationship Id="rId22" Type="http://schemas.openxmlformats.org/officeDocument/2006/relationships/hyperlink" Target="mailto:qro.statistics@communities.gsi.gov.uk" TargetMode="External"/><Relationship Id="rId64" Type="http://schemas.openxmlformats.org/officeDocument/2006/relationships/hyperlink" Target="https://www.gov.uk/government/collections/maritime-and-shipping-statistics" TargetMode="External"/><Relationship Id="rId118" Type="http://schemas.openxmlformats.org/officeDocument/2006/relationships/hyperlink" Target="mailto:Statistics@forestry.gsi.gov.uk" TargetMode="External"/><Relationship Id="rId325" Type="http://schemas.openxmlformats.org/officeDocument/2006/relationships/hyperlink" Target="http://sport.wales/research--policy/surveys-and-statistics/active-adults-survey.aspx" TargetMode="External"/><Relationship Id="rId367" Type="http://schemas.openxmlformats.org/officeDocument/2006/relationships/hyperlink" Target="mailto:asu@dsdni.gov.uk" TargetMode="External"/><Relationship Id="rId171" Type="http://schemas.openxmlformats.org/officeDocument/2006/relationships/hyperlink" Target="http://wales.gov.uk/topics/statistics/about/data-collection/locgov/?lang=en" TargetMode="External"/><Relationship Id="rId227" Type="http://schemas.openxmlformats.org/officeDocument/2006/relationships/hyperlink" Target="mailto:paul.hirst@education.gsi.gov.uk"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info@statistics.gov.uk" TargetMode="External"/><Relationship Id="rId13" Type="http://schemas.openxmlformats.org/officeDocument/2006/relationships/hyperlink" Target="mailto:statistics@forestry.gsi.gov.uk" TargetMode="External"/><Relationship Id="rId18" Type="http://schemas.openxmlformats.org/officeDocument/2006/relationships/hyperlink" Target="http://www.forestry.gov.uk/forestry/infd-5zyl9w" TargetMode="External"/><Relationship Id="rId26" Type="http://schemas.openxmlformats.org/officeDocument/2006/relationships/hyperlink" Target="http://www.forestry.gov.uk/forestry/infd-94pgy5" TargetMode="External"/><Relationship Id="rId3" Type="http://schemas.openxmlformats.org/officeDocument/2006/relationships/hyperlink" Target="mailto:info@statistics.gov.uk" TargetMode="External"/><Relationship Id="rId21" Type="http://schemas.openxmlformats.org/officeDocument/2006/relationships/hyperlink" Target="http://www.forestry.gov.uk/forestry/infd-5zyl9w" TargetMode="External"/><Relationship Id="rId34" Type="http://schemas.openxmlformats.org/officeDocument/2006/relationships/printerSettings" Target="../printerSettings/printerSettings16.bin"/><Relationship Id="rId7" Type="http://schemas.openxmlformats.org/officeDocument/2006/relationships/hyperlink" Target="http://www.forestry.gov.uk/forestry/infd-94ukb2" TargetMode="External"/><Relationship Id="rId12" Type="http://schemas.openxmlformats.org/officeDocument/2006/relationships/hyperlink" Target="http://www.forestry.gov.uk/forestry/infd-94ujw2" TargetMode="External"/><Relationship Id="rId17" Type="http://schemas.openxmlformats.org/officeDocument/2006/relationships/hyperlink" Target="http://www.forestry.gov.uk/forestry/infd-5zyl9w" TargetMode="External"/><Relationship Id="rId25" Type="http://schemas.openxmlformats.org/officeDocument/2006/relationships/hyperlink" Target="http://www.forestry.gov.uk/forestry/infd-94uk7h" TargetMode="External"/><Relationship Id="rId33" Type="http://schemas.openxmlformats.org/officeDocument/2006/relationships/hyperlink" Target="mailto:asu@dsdni.gov.uk" TargetMode="External"/><Relationship Id="rId2" Type="http://schemas.openxmlformats.org/officeDocument/2006/relationships/hyperlink" Target="mailto:Statistics@forestry.gsi.gov.uk" TargetMode="External"/><Relationship Id="rId16" Type="http://schemas.openxmlformats.org/officeDocument/2006/relationships/hyperlink" Target="http://www.forestry.gov.uk/forestry/infd-5zyl9w" TargetMode="External"/><Relationship Id="rId20" Type="http://schemas.openxmlformats.org/officeDocument/2006/relationships/hyperlink" Target="http://www.forestry.gov.uk/forestry/infd-5zyl9w" TargetMode="External"/><Relationship Id="rId29" Type="http://schemas.openxmlformats.org/officeDocument/2006/relationships/hyperlink" Target="http://www.forestry.gov.uk/forestry/infd-94pgy5" TargetMode="External"/><Relationship Id="rId1" Type="http://schemas.openxmlformats.org/officeDocument/2006/relationships/hyperlink" Target="http://www.forestry.gov.uk/forestry/infd-8fme72" TargetMode="External"/><Relationship Id="rId6" Type="http://schemas.openxmlformats.org/officeDocument/2006/relationships/hyperlink" Target="mailto:info@statistics.gov.uk" TargetMode="External"/><Relationship Id="rId11" Type="http://schemas.openxmlformats.org/officeDocument/2006/relationships/hyperlink" Target="mailto:Statistics@forestry.gsi.gov.uk" TargetMode="External"/><Relationship Id="rId24" Type="http://schemas.openxmlformats.org/officeDocument/2006/relationships/hyperlink" Target="mailto:Statistics@forestry.gsi.gov.uk" TargetMode="External"/><Relationship Id="rId32" Type="http://schemas.openxmlformats.org/officeDocument/2006/relationships/hyperlink" Target="mailto:Statistics@forestry.gsi.gov.uk" TargetMode="External"/><Relationship Id="rId5" Type="http://schemas.openxmlformats.org/officeDocument/2006/relationships/hyperlink" Target="http://www.forestry.gov.uk/forestry/infd-94ukb2" TargetMode="External"/><Relationship Id="rId15" Type="http://schemas.openxmlformats.org/officeDocument/2006/relationships/hyperlink" Target="http://www.forestry.gov.uk/forestry/infd-5zyl9w" TargetMode="External"/><Relationship Id="rId23" Type="http://schemas.openxmlformats.org/officeDocument/2006/relationships/hyperlink" Target="http://www.forestry.gov.uk/forestry/infd-94uk7h" TargetMode="External"/><Relationship Id="rId28" Type="http://schemas.openxmlformats.org/officeDocument/2006/relationships/hyperlink" Target="mailto:Statistics@forestry.gsi.gov.uk" TargetMode="External"/><Relationship Id="rId10" Type="http://schemas.openxmlformats.org/officeDocument/2006/relationships/hyperlink" Target="http://www.forestry.gov.uk/forestry/infd-94ujw2" TargetMode="External"/><Relationship Id="rId19" Type="http://schemas.openxmlformats.org/officeDocument/2006/relationships/hyperlink" Target="http://www.forestry.gov.uk/forestry/infd-5zyl9w" TargetMode="External"/><Relationship Id="rId31" Type="http://schemas.openxmlformats.org/officeDocument/2006/relationships/hyperlink" Target="http://scotland.forestry.gov.uk/supporting/strategy-policy-guidance/climate-change-renewable-energy/woodfuel-and-bio-energy" TargetMode="External"/><Relationship Id="rId4" Type="http://schemas.openxmlformats.org/officeDocument/2006/relationships/hyperlink" Target="http://www.forestry.gov.uk/forestry/infd-94ukb2" TargetMode="External"/><Relationship Id="rId9" Type="http://schemas.openxmlformats.org/officeDocument/2006/relationships/hyperlink" Target="http://www.forestry.gov.uk/forestry/infd-94ujw2" TargetMode="External"/><Relationship Id="rId14" Type="http://schemas.openxmlformats.org/officeDocument/2006/relationships/hyperlink" Target="http://www.forestry.gov.uk/forestry/infd-5zyl9w" TargetMode="External"/><Relationship Id="rId22" Type="http://schemas.openxmlformats.org/officeDocument/2006/relationships/hyperlink" Target="http://www.forestry.gov.uk/forestry/infd-94uk7h" TargetMode="External"/><Relationship Id="rId27" Type="http://schemas.openxmlformats.org/officeDocument/2006/relationships/hyperlink" Target="http://www.forestry.gov.uk/forestry/infd-94pgy5" TargetMode="External"/><Relationship Id="rId30" Type="http://schemas.openxmlformats.org/officeDocument/2006/relationships/hyperlink" Target="mailto:statistics@dfpni.gov.uk" TargetMode="External"/><Relationship Id="rId35"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mailto:info@statistics.gov.uk"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info@statistics.gov.uk" TargetMode="External"/><Relationship Id="rId13" Type="http://schemas.openxmlformats.org/officeDocument/2006/relationships/hyperlink" Target="mailto:statistics@dfpni.gov.uk" TargetMode="External"/><Relationship Id="rId3" Type="http://schemas.openxmlformats.org/officeDocument/2006/relationships/hyperlink" Target="https://www.gov.uk/search?q=HMRC+stakeholder+engagement+survey" TargetMode="External"/><Relationship Id="rId7" Type="http://schemas.openxmlformats.org/officeDocument/2006/relationships/hyperlink" Target="https://www.uktradeinfo.com/Intrastat/ElectronicSubmission/Pages/ElectronicSubmission.aspx" TargetMode="External"/><Relationship Id="rId12" Type="http://schemas.openxmlformats.org/officeDocument/2006/relationships/hyperlink" Target="mailto:statistics@dfpni.gov.uk" TargetMode="External"/><Relationship Id="rId2" Type="http://schemas.openxmlformats.org/officeDocument/2006/relationships/hyperlink" Target="http://www.hmrc.gov.uk/research/report290.pdf" TargetMode="External"/><Relationship Id="rId16" Type="http://schemas.openxmlformats.org/officeDocument/2006/relationships/drawing" Target="../drawings/drawing19.xml"/><Relationship Id="rId1" Type="http://schemas.openxmlformats.org/officeDocument/2006/relationships/hyperlink" Target="mailto:paul.hirst@education.gsi.gov.uk" TargetMode="External"/><Relationship Id="rId6" Type="http://schemas.openxmlformats.org/officeDocument/2006/relationships/hyperlink" Target="https://www.gov.uk/search?q=HMRC+stakeholder+engagement+survey" TargetMode="External"/><Relationship Id="rId11" Type="http://schemas.openxmlformats.org/officeDocument/2006/relationships/hyperlink" Target="http://www.hmrc.gov.uk/research/report312.pdf" TargetMode="External"/><Relationship Id="rId5" Type="http://schemas.openxmlformats.org/officeDocument/2006/relationships/hyperlink" Target="https://www.gov.uk/search?q=HMRC+stakeholder+engagement+survey" TargetMode="External"/><Relationship Id="rId15" Type="http://schemas.openxmlformats.org/officeDocument/2006/relationships/printerSettings" Target="../printerSettings/printerSettings18.bin"/><Relationship Id="rId10" Type="http://schemas.openxmlformats.org/officeDocument/2006/relationships/hyperlink" Target="http://www.hmrc.gov.uk/research/report312.pdf" TargetMode="External"/><Relationship Id="rId4" Type="http://schemas.openxmlformats.org/officeDocument/2006/relationships/hyperlink" Target="https://www.gov.uk/search?q=HMRC+stakeholder+engagement+survey" TargetMode="External"/><Relationship Id="rId9" Type="http://schemas.openxmlformats.org/officeDocument/2006/relationships/hyperlink" Target="mailto:statistics@dfpni.gov.uk" TargetMode="External"/><Relationship Id="rId14" Type="http://schemas.openxmlformats.org/officeDocument/2006/relationships/hyperlink" Target="mailto:asu@dsdni.gov.uk"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422764/commercial-victimisation-survey-technical-report-2014.pdf" TargetMode="External"/><Relationship Id="rId2" Type="http://schemas.openxmlformats.org/officeDocument/2006/relationships/hyperlink" Target="mailto:paul.hirst@education.gsi.gov.uk" TargetMode="External"/><Relationship Id="rId1" Type="http://schemas.openxmlformats.org/officeDocument/2006/relationships/hyperlink" Target="https://www.gov.uk/government/organisations/home-office/series/crime-against-businesses" TargetMode="External"/><Relationship Id="rId5" Type="http://schemas.openxmlformats.org/officeDocument/2006/relationships/drawing" Target="../drawings/drawing20.xml"/><Relationship Id="rId4"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8" Type="http://schemas.openxmlformats.org/officeDocument/2006/relationships/hyperlink" Target="mailto:statistics@dhsspsni.gov.uk" TargetMode="External"/><Relationship Id="rId13" Type="http://schemas.openxmlformats.org/officeDocument/2006/relationships/hyperlink" Target="mailto:statistics@dfpni.gov.uk" TargetMode="External"/><Relationship Id="rId18" Type="http://schemas.openxmlformats.org/officeDocument/2006/relationships/hyperlink" Target="mailto:asu@dsdni.gov.uk" TargetMode="External"/><Relationship Id="rId26" Type="http://schemas.openxmlformats.org/officeDocument/2006/relationships/vmlDrawing" Target="../drawings/vmlDrawing2.vml"/><Relationship Id="rId3" Type="http://schemas.openxmlformats.org/officeDocument/2006/relationships/hyperlink" Target="mailto:statistics@deni.gov.uk" TargetMode="External"/><Relationship Id="rId21" Type="http://schemas.openxmlformats.org/officeDocument/2006/relationships/hyperlink" Target="mailto:tourismstatistics@dfpni.gov.uk" TargetMode="External"/><Relationship Id="rId7" Type="http://schemas.openxmlformats.org/officeDocument/2006/relationships/hyperlink" Target="mailto:tourismstatistics@dfpni.gov.uk" TargetMode="External"/><Relationship Id="rId12" Type="http://schemas.openxmlformats.org/officeDocument/2006/relationships/hyperlink" Target="mailto:statistics@dfpni.gov.uk" TargetMode="External"/><Relationship Id="rId17" Type="http://schemas.openxmlformats.org/officeDocument/2006/relationships/hyperlink" Target="mailto:csrb@drdni.gov.uk" TargetMode="External"/><Relationship Id="rId25" Type="http://schemas.openxmlformats.org/officeDocument/2006/relationships/drawing" Target="../drawings/drawing21.xml"/><Relationship Id="rId2" Type="http://schemas.openxmlformats.org/officeDocument/2006/relationships/hyperlink" Target="mailto:statistics@deni.gov.uk" TargetMode="External"/><Relationship Id="rId16" Type="http://schemas.openxmlformats.org/officeDocument/2006/relationships/hyperlink" Target="mailto:statistics@dfpni.gov.uk" TargetMode="External"/><Relationship Id="rId20" Type="http://schemas.openxmlformats.org/officeDocument/2006/relationships/hyperlink" Target="mailto:michelle.furphy@dcalni.gov.uk" TargetMode="External"/><Relationship Id="rId1" Type="http://schemas.openxmlformats.org/officeDocument/2006/relationships/hyperlink" Target="mailto:farmsurvey.ped@dardni.gov.uk" TargetMode="External"/><Relationship Id="rId6" Type="http://schemas.openxmlformats.org/officeDocument/2006/relationships/hyperlink" Target="mailto:csu.nisra@dfpni.gov.uk" TargetMode="External"/><Relationship Id="rId11" Type="http://schemas.openxmlformats.org/officeDocument/2006/relationships/hyperlink" Target="mailto:asb@doeni.gov.uk" TargetMode="External"/><Relationship Id="rId24" Type="http://schemas.openxmlformats.org/officeDocument/2006/relationships/printerSettings" Target="../printerSettings/printerSettings20.bin"/><Relationship Id="rId5" Type="http://schemas.openxmlformats.org/officeDocument/2006/relationships/hyperlink" Target="mailto:analyticalservices@delni.gov.uk" TargetMode="External"/><Relationship Id="rId15" Type="http://schemas.openxmlformats.org/officeDocument/2006/relationships/hyperlink" Target="mailto:statistics@dfpni.gov.uk" TargetMode="External"/><Relationship Id="rId23" Type="http://schemas.openxmlformats.org/officeDocument/2006/relationships/hyperlink" Target="mailto:analyticalservices@detini.gov.uk" TargetMode="External"/><Relationship Id="rId10" Type="http://schemas.openxmlformats.org/officeDocument/2006/relationships/hyperlink" Target="mailto:asb@doeni.gov.uk" TargetMode="External"/><Relationship Id="rId19" Type="http://schemas.openxmlformats.org/officeDocument/2006/relationships/hyperlink" Target="mailto:asu@dsdni.gov.uk" TargetMode="External"/><Relationship Id="rId4" Type="http://schemas.openxmlformats.org/officeDocument/2006/relationships/hyperlink" Target="mailto:analyticalservices@delni.gov.uk" TargetMode="External"/><Relationship Id="rId9" Type="http://schemas.openxmlformats.org/officeDocument/2006/relationships/hyperlink" Target="mailto:asb@doeni.gov.uk" TargetMode="External"/><Relationship Id="rId14" Type="http://schemas.openxmlformats.org/officeDocument/2006/relationships/hyperlink" Target="mailto:statistics@dfpni.gov.uk" TargetMode="External"/><Relationship Id="rId22" Type="http://schemas.openxmlformats.org/officeDocument/2006/relationships/hyperlink" Target="mailto:analyticalservices@detini.gov.uk" TargetMode="External"/><Relationship Id="rId27"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8" Type="http://schemas.openxmlformats.org/officeDocument/2006/relationships/hyperlink" Target="https://www.gov.uk/government/statistics/tri-service-families-continuous-attitude-survey-2014" TargetMode="External"/><Relationship Id="rId3" Type="http://schemas.openxmlformats.org/officeDocument/2006/relationships/hyperlink" Target="https://www.gov.uk/government/publications/public-opinion-surveys" TargetMode="External"/><Relationship Id="rId7" Type="http://schemas.openxmlformats.org/officeDocument/2006/relationships/hyperlink" Target="https://www.gov.uk/government/uploads/system/uploads/attachment_data/file/341380/FAMCAS_2014_REPORT_Final.pdf" TargetMode="External"/><Relationship Id="rId2" Type="http://schemas.openxmlformats.org/officeDocument/2006/relationships/hyperlink" Target="mailto:ddc-strategy-commscco@mod.uk" TargetMode="External"/><Relationship Id="rId1" Type="http://schemas.openxmlformats.org/officeDocument/2006/relationships/hyperlink" Target="http://www.surveyserver.net/?f=8881" TargetMode="External"/><Relationship Id="rId6" Type="http://schemas.openxmlformats.org/officeDocument/2006/relationships/hyperlink" Target="http://defenceintranet.diif.r.mil.uk/libraries/4/Docs7/20150211.1/20150205-4-PC-Potential%20Applicants%20Wave%2011%20report_FINAL-OFFICIAL.pdf" TargetMode="External"/><Relationship Id="rId11" Type="http://schemas.openxmlformats.org/officeDocument/2006/relationships/drawing" Target="../drawings/drawing22.xml"/><Relationship Id="rId5" Type="http://schemas.openxmlformats.org/officeDocument/2006/relationships/hyperlink" Target="http://defenceintranet.diif.r.mil.uk/Organisations/Orgs/Navy/Organisations/Orgs/ACNS(Pers)NavSec/CNPS/Pages/FuturePersonnelResearch.aspx" TargetMode="External"/><Relationship Id="rId10" Type="http://schemas.openxmlformats.org/officeDocument/2006/relationships/printerSettings" Target="../printerSettings/printerSettings21.bin"/><Relationship Id="rId4" Type="http://schemas.openxmlformats.org/officeDocument/2006/relationships/hyperlink" Target="mailto:NAVYPERS-CNPSRSCH2SO2C@mod.uk" TargetMode="External"/><Relationship Id="rId9" Type="http://schemas.openxmlformats.org/officeDocument/2006/relationships/hyperlink" Target="mailto:statistics@dfpni.gov.uk" TargetMode="External"/></Relationships>
</file>

<file path=xl/worksheets/_rels/sheet26.xml.rels><?xml version="1.0" encoding="UTF-8" standalone="yes"?>
<Relationships xmlns="http://schemas.openxmlformats.org/package/2006/relationships"><Relationship Id="rId8" Type="http://schemas.openxmlformats.org/officeDocument/2006/relationships/drawing" Target="../drawings/drawing23.xml"/><Relationship Id="rId3" Type="http://schemas.openxmlformats.org/officeDocument/2006/relationships/hyperlink" Target="mailto:paul.hirst@education.gsi.gov.uk" TargetMode="External"/><Relationship Id="rId7" Type="http://schemas.openxmlformats.org/officeDocument/2006/relationships/printerSettings" Target="../printerSettings/printerSettings22.bin"/><Relationship Id="rId2" Type="http://schemas.openxmlformats.org/officeDocument/2006/relationships/hyperlink" Target="mailto:paul.hirst@education.gsi.gov.uk" TargetMode="External"/><Relationship Id="rId1" Type="http://schemas.openxmlformats.org/officeDocument/2006/relationships/hyperlink" Target="mailto:paul.hirst@education.gsi.gov.uk" TargetMode="External"/><Relationship Id="rId6" Type="http://schemas.openxmlformats.org/officeDocument/2006/relationships/hyperlink" Target="mailto:statistics@dfpni.gov.uk" TargetMode="External"/><Relationship Id="rId5" Type="http://schemas.openxmlformats.org/officeDocument/2006/relationships/hyperlink" Target="mailto:alan.doherty@publicguardian.gsi.gov.uk" TargetMode="External"/><Relationship Id="rId4" Type="http://schemas.openxmlformats.org/officeDocument/2006/relationships/hyperlink" Target="mailto:anwar.annut@decc.gsi.gov.uk"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statistics@dfpni.gov.uk" TargetMode="External"/><Relationship Id="rId2" Type="http://schemas.openxmlformats.org/officeDocument/2006/relationships/hyperlink" Target="mailto:info@statistics.gov.uk" TargetMode="External"/><Relationship Id="rId1" Type="http://schemas.openxmlformats.org/officeDocument/2006/relationships/hyperlink" Target="mailto:info@statistics.gov.uk" TargetMode="External"/><Relationship Id="rId5" Type="http://schemas.openxmlformats.org/officeDocument/2006/relationships/drawing" Target="../drawings/drawing24.xml"/><Relationship Id="rId4"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8" Type="http://schemas.openxmlformats.org/officeDocument/2006/relationships/hyperlink" Target="mailto:Andrea.hampson@nsandi.com" TargetMode="External"/><Relationship Id="rId13" Type="http://schemas.openxmlformats.org/officeDocument/2006/relationships/printerSettings" Target="../printerSettings/printerSettings24.bin"/><Relationship Id="rId3" Type="http://schemas.openxmlformats.org/officeDocument/2006/relationships/hyperlink" Target="mailto:Andrea.hampson@nsandi.com" TargetMode="External"/><Relationship Id="rId7" Type="http://schemas.openxmlformats.org/officeDocument/2006/relationships/hyperlink" Target="mailto:Andrea.hampson@nsandi.com" TargetMode="External"/><Relationship Id="rId12" Type="http://schemas.openxmlformats.org/officeDocument/2006/relationships/hyperlink" Target="mailto:statistics@dfpni.gov.uk" TargetMode="External"/><Relationship Id="rId2" Type="http://schemas.openxmlformats.org/officeDocument/2006/relationships/hyperlink" Target="mailto:Andrea.hampson@nsandi.com" TargetMode="External"/><Relationship Id="rId1" Type="http://schemas.openxmlformats.org/officeDocument/2006/relationships/hyperlink" Target="mailto:Andrea.hampson@nsandi.com" TargetMode="External"/><Relationship Id="rId6" Type="http://schemas.openxmlformats.org/officeDocument/2006/relationships/hyperlink" Target="mailto:Andrea.hampson@nsandi.com" TargetMode="External"/><Relationship Id="rId11" Type="http://schemas.openxmlformats.org/officeDocument/2006/relationships/hyperlink" Target="mailto:Andrea.hampson@nsandi.com" TargetMode="External"/><Relationship Id="rId5" Type="http://schemas.openxmlformats.org/officeDocument/2006/relationships/hyperlink" Target="mailto:Andrea.hampson@nsandi.com" TargetMode="External"/><Relationship Id="rId10" Type="http://schemas.openxmlformats.org/officeDocument/2006/relationships/hyperlink" Target="mailto:Andrea.hampson@nsandi.com" TargetMode="External"/><Relationship Id="rId4" Type="http://schemas.openxmlformats.org/officeDocument/2006/relationships/hyperlink" Target="mailto:paul.hirst@education.gsi.gov.uk" TargetMode="External"/><Relationship Id="rId9" Type="http://schemas.openxmlformats.org/officeDocument/2006/relationships/hyperlink" Target="mailto:Andrea.hampson@nsandi.com" TargetMode="External"/><Relationship Id="rId14"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8" Type="http://schemas.openxmlformats.org/officeDocument/2006/relationships/hyperlink" Target="http://www.ons.gov.uk/ons/guide-method/method-quality/specific/social-and-welfare-methodology/integrated-household-survey/index.html" TargetMode="External"/><Relationship Id="rId13" Type="http://schemas.openxmlformats.org/officeDocument/2006/relationships/hyperlink" Target="mailto:socialsurveys@ons.gov.uk" TargetMode="External"/><Relationship Id="rId18" Type="http://schemas.openxmlformats.org/officeDocument/2006/relationships/hyperlink" Target="http://ec.europa.eu/eurostat/web/income-and-living-conditions/quality/questionnaires" TargetMode="External"/><Relationship Id="rId26" Type="http://schemas.openxmlformats.org/officeDocument/2006/relationships/hyperlink" Target="mailto:socialsurveys@ons.gov.uk" TargetMode="External"/><Relationship Id="rId3" Type="http://schemas.openxmlformats.org/officeDocument/2006/relationships/hyperlink" Target="mailto:socialsurveys@ons.gsi.gov.uk" TargetMode="External"/><Relationship Id="rId21" Type="http://schemas.openxmlformats.org/officeDocument/2006/relationships/hyperlink" Target="http://www.ons.gov.uk/ons/about-ons/get-involved/taking-part-in-a-survey/information-for-households/a-to-z-of-household-and-individual-surveys/international-passenger-survey/index.html" TargetMode="External"/><Relationship Id="rId7" Type="http://schemas.openxmlformats.org/officeDocument/2006/relationships/hyperlink" Target="http://www.ons.gov.uk/ons/guide-method/method-quality/specific/social-and-welfare-methodology/integrated-household-survey/index.html" TargetMode="External"/><Relationship Id="rId12" Type="http://schemas.openxmlformats.org/officeDocument/2006/relationships/hyperlink" Target="mailto:socialsurveys@ons.gsi.gov.uk" TargetMode="External"/><Relationship Id="rId17" Type="http://schemas.openxmlformats.org/officeDocument/2006/relationships/hyperlink" Target="mailto:socialsurveys@ons.gsi.gov.uk" TargetMode="External"/><Relationship Id="rId25" Type="http://schemas.openxmlformats.org/officeDocument/2006/relationships/hyperlink" Target="http://www.ons.gov.uk/ons/about-ons/get-involved/taking-part-in-a-survey/information-for-households/a-to-z-of-household-and-individual-surveys/living-costs-and-food-survey/index.html" TargetMode="External"/><Relationship Id="rId2" Type="http://schemas.openxmlformats.org/officeDocument/2006/relationships/hyperlink" Target="mailto:socialsurveys@ons.gov.uk" TargetMode="External"/><Relationship Id="rId16" Type="http://schemas.openxmlformats.org/officeDocument/2006/relationships/hyperlink" Target="mailto:info@statistics.gov.uk" TargetMode="External"/><Relationship Id="rId20" Type="http://schemas.openxmlformats.org/officeDocument/2006/relationships/hyperlink" Target="http://www.ons.gov.uk/ons/about-ons/products-and-services/opn/index.html" TargetMode="External"/><Relationship Id="rId29" Type="http://schemas.openxmlformats.org/officeDocument/2006/relationships/hyperlink" Target="mailto:info@statistics.gov.uk" TargetMode="External"/><Relationship Id="rId1" Type="http://schemas.openxmlformats.org/officeDocument/2006/relationships/hyperlink" Target="http://www.ons.gov.uk/ons/rel/ashe/annual-survey-of-hours-and-earnings/ashe-results-2011/index.html" TargetMode="External"/><Relationship Id="rId6" Type="http://schemas.openxmlformats.org/officeDocument/2006/relationships/hyperlink" Target="mailto:socialsurveys@ons.gsi.gov.uk" TargetMode="External"/><Relationship Id="rId11" Type="http://schemas.openxmlformats.org/officeDocument/2006/relationships/hyperlink" Target="mailto:socialsurveys@ons.gov.uk" TargetMode="External"/><Relationship Id="rId24" Type="http://schemas.openxmlformats.org/officeDocument/2006/relationships/hyperlink" Target="http://www.ons.gov.uk/ons/guide-method/method-quality/specific/labour-market/labour-market-statistics/index.html" TargetMode="External"/><Relationship Id="rId5" Type="http://schemas.openxmlformats.org/officeDocument/2006/relationships/hyperlink" Target="http://www.ons.gov.uk/ons/rel/was/wealth-in-great-britain-wave-3/2010-2012/index.html" TargetMode="External"/><Relationship Id="rId15" Type="http://schemas.openxmlformats.org/officeDocument/2006/relationships/hyperlink" Target="mailto:socialsurveys@ons.gov.uk" TargetMode="External"/><Relationship Id="rId23" Type="http://schemas.openxmlformats.org/officeDocument/2006/relationships/hyperlink" Target="http://www.ons.gov.uk/ons/guide-method/method-quality/specific/labour-market/labour-market-statistics/index.html" TargetMode="External"/><Relationship Id="rId28" Type="http://schemas.openxmlformats.org/officeDocument/2006/relationships/hyperlink" Target="http://www.ons.gov.uk/ons/guide-method/method-quality/specific/labour-market/labour-market-statistics/index.html" TargetMode="External"/><Relationship Id="rId10" Type="http://schemas.openxmlformats.org/officeDocument/2006/relationships/hyperlink" Target="mailto:socialsurveys@ons.gov.uk" TargetMode="External"/><Relationship Id="rId19" Type="http://schemas.openxmlformats.org/officeDocument/2006/relationships/hyperlink" Target="http://ec.europa.eu/eurostat/web/microdata/european-health-interview-survey" TargetMode="External"/><Relationship Id="rId31" Type="http://schemas.openxmlformats.org/officeDocument/2006/relationships/drawing" Target="../drawings/drawing26.xml"/><Relationship Id="rId4" Type="http://schemas.openxmlformats.org/officeDocument/2006/relationships/hyperlink" Target="http://ec.europa.eu/eurostat/statistics-explained/index.php/Glossary:EU_statistics_on_income_and_living_conditions_(EU-SILC)" TargetMode="External"/><Relationship Id="rId9" Type="http://schemas.openxmlformats.org/officeDocument/2006/relationships/hyperlink" Target="http://discover.ukdataservice.ac.uk/series/?sn=2000028" TargetMode="External"/><Relationship Id="rId14" Type="http://schemas.openxmlformats.org/officeDocument/2006/relationships/hyperlink" Target="mailto:socialsurveys@ons.gov.uk" TargetMode="External"/><Relationship Id="rId22" Type="http://schemas.openxmlformats.org/officeDocument/2006/relationships/hyperlink" Target="http://www.ons.gov.uk/ons/guide-method/method-quality/specific/travel-and-transport-methodology/international-passenger-survey-methodology/international-passenger-survey---air-passengers-questionnaire.pdf" TargetMode="External"/><Relationship Id="rId27" Type="http://schemas.openxmlformats.org/officeDocument/2006/relationships/hyperlink" Target="http://www.ons.gov.uk/ons/guide-method/method-quality/specific/labour-market/labour-market-statistics/index.html" TargetMode="External"/><Relationship Id="rId30"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ntrol" Target="../activeX/activeX2.xml"/></Relationships>
</file>

<file path=xl/worksheets/_rels/sheet30.xml.rels><?xml version="1.0" encoding="UTF-8" standalone="yes"?>
<Relationships xmlns="http://schemas.openxmlformats.org/package/2006/relationships"><Relationship Id="rId26" Type="http://schemas.openxmlformats.org/officeDocument/2006/relationships/hyperlink" Target="mailto:paul.hirst@education.gsi.gov.uk" TargetMode="External"/><Relationship Id="rId117" Type="http://schemas.openxmlformats.org/officeDocument/2006/relationships/hyperlink" Target="mailto:asu@dsdni.gov.uk" TargetMode="External"/><Relationship Id="rId21" Type="http://schemas.openxmlformats.org/officeDocument/2006/relationships/hyperlink" Target="mailto:paul.hirst@education.gsi.gov.uk" TargetMode="External"/><Relationship Id="rId42" Type="http://schemas.openxmlformats.org/officeDocument/2006/relationships/hyperlink" Target="http://wales.gov.uk/topics/statistics/about/data-collection/safety/fire/?lang=en" TargetMode="External"/><Relationship Id="rId47" Type="http://schemas.openxmlformats.org/officeDocument/2006/relationships/hyperlink" Target="http://wales.gov.uk/topics/statistics/about/data-collection/housing/social/letting/?lang=en" TargetMode="External"/><Relationship Id="rId63" Type="http://schemas.openxmlformats.org/officeDocument/2006/relationships/hyperlink" Target="http://wales.gov.uk/topics/statistics/about/data-collection/social/child/performance/?lang=en" TargetMode="External"/><Relationship Id="rId68" Type="http://schemas.openxmlformats.org/officeDocument/2006/relationships/hyperlink" Target="mailto:school.Stats@wales.gsi.gov.uk" TargetMode="External"/><Relationship Id="rId84" Type="http://schemas.openxmlformats.org/officeDocument/2006/relationships/hyperlink" Target="mailto:Stats.transport@wales.gsi.gov.uk" TargetMode="External"/><Relationship Id="rId89" Type="http://schemas.openxmlformats.org/officeDocument/2006/relationships/hyperlink" Target="mailto:statistics@deni.gov.uk" TargetMode="External"/><Relationship Id="rId112" Type="http://schemas.openxmlformats.org/officeDocument/2006/relationships/hyperlink" Target="mailto:statistics@dfpni.gov.uk" TargetMode="External"/><Relationship Id="rId16" Type="http://schemas.openxmlformats.org/officeDocument/2006/relationships/hyperlink" Target="mailto:paul.hirst@education.gsi.gov.uk" TargetMode="External"/><Relationship Id="rId107" Type="http://schemas.openxmlformats.org/officeDocument/2006/relationships/hyperlink" Target="http://www.artswales.org/what-we-do/research/annual-surveys/survey-of-rfos" TargetMode="External"/><Relationship Id="rId11" Type="http://schemas.openxmlformats.org/officeDocument/2006/relationships/hyperlink" Target="http://wales.gov.uk/topics/statistics/about/data-collection/locgov/?lang=en" TargetMode="External"/><Relationship Id="rId32" Type="http://schemas.openxmlformats.org/officeDocument/2006/relationships/hyperlink" Target="http://wales.gov.uk/topics/statistics/about/data-collection/housing/private/disabled/?lang=en" TargetMode="External"/><Relationship Id="rId37" Type="http://schemas.openxmlformats.org/officeDocument/2006/relationships/hyperlink" Target="http://wales.gov.uk/topics/statistics/about/data-collection/safety/fire/?lang=en" TargetMode="External"/><Relationship Id="rId53" Type="http://schemas.openxmlformats.org/officeDocument/2006/relationships/hyperlink" Target="http://wales.gov.uk/topics/statistics/about/data-collection/housing/newbuild/?lang=en" TargetMode="External"/><Relationship Id="rId58" Type="http://schemas.openxmlformats.org/officeDocument/2006/relationships/hyperlink" Target="mailto:Stats.finance@wales.gsi.gov.uk" TargetMode="External"/><Relationship Id="rId74" Type="http://schemas.openxmlformats.org/officeDocument/2006/relationships/hyperlink" Target="mailto:school.Stats@wales.gsi.gov.uk" TargetMode="External"/><Relationship Id="rId79" Type="http://schemas.openxmlformats.org/officeDocument/2006/relationships/hyperlink" Target="http://wales.gov.uk/topics/statistics/about/data-collection/housing/social/arrears/?lang=en" TargetMode="External"/><Relationship Id="rId102" Type="http://schemas.openxmlformats.org/officeDocument/2006/relationships/hyperlink" Target="mailto:Stats.pss@wales.gsi.gov.uk" TargetMode="External"/><Relationship Id="rId123" Type="http://schemas.openxmlformats.org/officeDocument/2006/relationships/hyperlink" Target="mailto:asu@dsdni.gov.uk" TargetMode="External"/><Relationship Id="rId5" Type="http://schemas.openxmlformats.org/officeDocument/2006/relationships/hyperlink" Target="http://wales.gov.uk/topics/statistics/about/data-collection/housing/affordable/affordrsl/?lang=en" TargetMode="External"/><Relationship Id="rId61" Type="http://schemas.openxmlformats.org/officeDocument/2006/relationships/hyperlink" Target="mailto:info@statistics.gov.uk" TargetMode="External"/><Relationship Id="rId82" Type="http://schemas.openxmlformats.org/officeDocument/2006/relationships/hyperlink" Target="mailto:Stats.finance@wales.gsi.gov.uk" TargetMode="External"/><Relationship Id="rId90" Type="http://schemas.openxmlformats.org/officeDocument/2006/relationships/hyperlink" Target="http://wales.gov.uk/topics/statistics/about/data-collection/housing/social/salesrsl/?lang=en" TargetMode="External"/><Relationship Id="rId95" Type="http://schemas.openxmlformats.org/officeDocument/2006/relationships/hyperlink" Target="mailto:Stats.pss@wales.gsi.gov.uk" TargetMode="External"/><Relationship Id="rId19" Type="http://schemas.openxmlformats.org/officeDocument/2006/relationships/hyperlink" Target="http://wales.gov.uk/topics/statistics/about/data-collection/safety/fire/?lang=en" TargetMode="External"/><Relationship Id="rId14" Type="http://schemas.openxmlformats.org/officeDocument/2006/relationships/hyperlink" Target="mailto:Stats.finance@wales.gsi.gov.uk" TargetMode="External"/><Relationship Id="rId22" Type="http://schemas.openxmlformats.org/officeDocument/2006/relationships/hyperlink" Target="http://wales.gov.uk/topics/statistics/about/data-collection/locgov/?lang=en" TargetMode="External"/><Relationship Id="rId27" Type="http://schemas.openxmlformats.org/officeDocument/2006/relationships/hyperlink" Target="mailto:anwar.annut@decc.gsi.gov.uk" TargetMode="External"/><Relationship Id="rId30" Type="http://schemas.openxmlformats.org/officeDocument/2006/relationships/hyperlink" Target="mailto:cssiw_surveya@wales.gsi.gov.uk" TargetMode="External"/><Relationship Id="rId35" Type="http://schemas.openxmlformats.org/officeDocument/2006/relationships/hyperlink" Target="http://wales.gov.uk/topics/statistics/about/data-collection/safety/fire/?lang=en" TargetMode="External"/><Relationship Id="rId43" Type="http://schemas.openxmlformats.org/officeDocument/2006/relationships/hyperlink" Target="http://wales.gov.uk/topics/statistics/about/data-collection/agriculture/?lang=en&amp;Status=closed" TargetMode="External"/><Relationship Id="rId48" Type="http://schemas.openxmlformats.org/officeDocument/2006/relationships/hyperlink" Target="mailto:info@statistics.gov.uk" TargetMode="External"/><Relationship Id="rId56" Type="http://schemas.openxmlformats.org/officeDocument/2006/relationships/hyperlink" Target="http://wales.gov.uk/topics/statistics/about/data-collection/locgov/?lang=en" TargetMode="External"/><Relationship Id="rId64" Type="http://schemas.openxmlformats.org/officeDocument/2006/relationships/hyperlink" Target="http://wales.gov.uk/topics/statistics/about/data-collection/social/adults/performance/?lang=en" TargetMode="External"/><Relationship Id="rId69" Type="http://schemas.openxmlformats.org/officeDocument/2006/relationships/hyperlink" Target="http://wales.gov.uk/topics/statistics/about/data-collection/housing/private/privaterenewal/?lang=en" TargetMode="External"/><Relationship Id="rId77" Type="http://schemas.openxmlformats.org/officeDocument/2006/relationships/hyperlink" Target="mailto:Stats.pss@wales.gsi.gov.uk" TargetMode="External"/><Relationship Id="rId100" Type="http://schemas.openxmlformats.org/officeDocument/2006/relationships/hyperlink" Target="http://wales.gov.uk/topics/statistics/about/data-collection/social/staffing/?lang=en" TargetMode="External"/><Relationship Id="rId105" Type="http://schemas.openxmlformats.org/officeDocument/2006/relationships/hyperlink" Target="mailto:analyticalservices@detini.gov.uk" TargetMode="External"/><Relationship Id="rId113" Type="http://schemas.openxmlformats.org/officeDocument/2006/relationships/hyperlink" Target="mailto:statistics@dfpni.gov.uk" TargetMode="External"/><Relationship Id="rId118" Type="http://schemas.openxmlformats.org/officeDocument/2006/relationships/hyperlink" Target="mailto:tourismresearch@wales.gsi.gov.uk" TargetMode="External"/><Relationship Id="rId126" Type="http://schemas.openxmlformats.org/officeDocument/2006/relationships/drawing" Target="../drawings/drawing27.xml"/><Relationship Id="rId8" Type="http://schemas.openxmlformats.org/officeDocument/2006/relationships/hyperlink" Target="http://wales.gov.uk/topics/statistics/about/data-collection/locgov/?lang=en" TargetMode="External"/><Relationship Id="rId51" Type="http://schemas.openxmlformats.org/officeDocument/2006/relationships/hyperlink" Target="mailto:Stats.nsi@wales.gsi.gov.uk" TargetMode="External"/><Relationship Id="rId72" Type="http://schemas.openxmlformats.org/officeDocument/2006/relationships/hyperlink" Target="mailto:school.Stats@wales.gsi.gov.uk" TargetMode="External"/><Relationship Id="rId80" Type="http://schemas.openxmlformats.org/officeDocument/2006/relationships/hyperlink" Target="http://wales.gov.uk/topics/statistics/about/data-collection/locgov/?lang=en" TargetMode="External"/><Relationship Id="rId85" Type="http://schemas.openxmlformats.org/officeDocument/2006/relationships/hyperlink" Target="http://wales.gov.uk/topics/statistics/about/data-collection/locgov/?lang=en" TargetMode="External"/><Relationship Id="rId93" Type="http://schemas.openxmlformats.org/officeDocument/2006/relationships/hyperlink" Target="http://wales.gov.uk/topics/statistics/about/data-collection/social/child/lookedafter/?lang=en" TargetMode="External"/><Relationship Id="rId98" Type="http://schemas.openxmlformats.org/officeDocument/2006/relationships/hyperlink" Target="mailto:analyticalservices@detini.gov.uk" TargetMode="External"/><Relationship Id="rId121" Type="http://schemas.openxmlformats.org/officeDocument/2006/relationships/hyperlink" Target="mailto:economic.Stats@wales.gsi.gov.uk" TargetMode="External"/><Relationship Id="rId3" Type="http://schemas.openxmlformats.org/officeDocument/2006/relationships/hyperlink" Target="http://sport.wales/media/1475949/active_adults_survey_2012_questionnaireupdated.pdf" TargetMode="External"/><Relationship Id="rId12" Type="http://schemas.openxmlformats.org/officeDocument/2006/relationships/hyperlink" Target="http://wales.gov.uk/topics/statistics/about/data-collection/locgov/?lang=en" TargetMode="External"/><Relationship Id="rId17" Type="http://schemas.openxmlformats.org/officeDocument/2006/relationships/hyperlink" Target="mailto:paul.hirst@education.gsi.gov.uk" TargetMode="External"/><Relationship Id="rId25" Type="http://schemas.openxmlformats.org/officeDocument/2006/relationships/hyperlink" Target="mailto:Stats.finance@wales.gsi.gov.uk" TargetMode="External"/><Relationship Id="rId33" Type="http://schemas.openxmlformats.org/officeDocument/2006/relationships/hyperlink" Target="http://www.defra.gov.uk/statistics/foodfarm/farmmanage/fbs/" TargetMode="External"/><Relationship Id="rId38" Type="http://schemas.openxmlformats.org/officeDocument/2006/relationships/hyperlink" Target="mailto:tourismresearch@wales.gsi.gov.uk" TargetMode="External"/><Relationship Id="rId46" Type="http://schemas.openxmlformats.org/officeDocument/2006/relationships/hyperlink" Target="mailto:Stats.healthinfo@wales.gsi.gov.uk" TargetMode="External"/><Relationship Id="rId59" Type="http://schemas.openxmlformats.org/officeDocument/2006/relationships/hyperlink" Target="mailto:Stats.finance@wales.gsi.gov.uk" TargetMode="External"/><Relationship Id="rId67" Type="http://schemas.openxmlformats.org/officeDocument/2006/relationships/hyperlink" Target="mailto:info@statistics.gov.uk" TargetMode="External"/><Relationship Id="rId103" Type="http://schemas.openxmlformats.org/officeDocument/2006/relationships/hyperlink" Target="http://wales.gov.uk/statistics-and-research/social-housing-stock-rents/?lang=en" TargetMode="External"/><Relationship Id="rId108" Type="http://schemas.openxmlformats.org/officeDocument/2006/relationships/hyperlink" Target="mailto:Research@artswales.org.uk" TargetMode="External"/><Relationship Id="rId116" Type="http://schemas.openxmlformats.org/officeDocument/2006/relationships/hyperlink" Target="http://wales.gov.uk/topics/statistics/about/data-collection/housing/social/vacancies/?lang=en" TargetMode="External"/><Relationship Id="rId124" Type="http://schemas.openxmlformats.org/officeDocument/2006/relationships/hyperlink" Target="mailto:post16ed.Stats@wales.gsi.gov.uk" TargetMode="External"/><Relationship Id="rId20" Type="http://schemas.openxmlformats.org/officeDocument/2006/relationships/hyperlink" Target="mailto:Stats.healthinfo@wales.gsi.gov.uk" TargetMode="External"/><Relationship Id="rId41" Type="http://schemas.openxmlformats.org/officeDocument/2006/relationships/hyperlink" Target="http://wales.gov.uk/topics/statistics/about/data-collection/housing/homeless/?lang=en" TargetMode="External"/><Relationship Id="rId54" Type="http://schemas.openxmlformats.org/officeDocument/2006/relationships/hyperlink" Target="mailto:info@statistics.gov.uk" TargetMode="External"/><Relationship Id="rId62" Type="http://schemas.openxmlformats.org/officeDocument/2006/relationships/hyperlink" Target="http://wales.gov.uk/topics/statistics/about/data-collection/safety/fire/?lang=en" TargetMode="External"/><Relationship Id="rId70" Type="http://schemas.openxmlformats.org/officeDocument/2006/relationships/hyperlink" Target="mailto:school.Stats@wales.gsi.gov.uk" TargetMode="External"/><Relationship Id="rId75" Type="http://schemas.openxmlformats.org/officeDocument/2006/relationships/hyperlink" Target="mailto:school.Stats@wales.gsi.gov.uk" TargetMode="External"/><Relationship Id="rId83" Type="http://schemas.openxmlformats.org/officeDocument/2006/relationships/hyperlink" Target="mailto:Stats.finance@wales.gsi.gov.uk" TargetMode="External"/><Relationship Id="rId88" Type="http://schemas.openxmlformats.org/officeDocument/2006/relationships/hyperlink" Target="mailto:Stats.finance@wales.gsi.gov.uk" TargetMode="External"/><Relationship Id="rId91" Type="http://schemas.openxmlformats.org/officeDocument/2006/relationships/hyperlink" Target="http://wales.gov.uk/topics/statistics/about/data-collection/social/disabled/physical/?lang=en" TargetMode="External"/><Relationship Id="rId96" Type="http://schemas.openxmlformats.org/officeDocument/2006/relationships/hyperlink" Target="mailto:Stats.pss@wales.gsi.gov.uk" TargetMode="External"/><Relationship Id="rId111" Type="http://schemas.openxmlformats.org/officeDocument/2006/relationships/hyperlink" Target="http://wales.gov.uk/topics/statistics/headlines/schools2012/120614/?lang=en" TargetMode="External"/><Relationship Id="rId1" Type="http://schemas.openxmlformats.org/officeDocument/2006/relationships/hyperlink" Target="mailto:research@sportwales.org.uk" TargetMode="External"/><Relationship Id="rId6" Type="http://schemas.openxmlformats.org/officeDocument/2006/relationships/hyperlink" Target="http://wales.gov.uk/topics/statistics/about/data-collection/housing/affordable/affordla/?lang=en" TargetMode="External"/><Relationship Id="rId15" Type="http://schemas.openxmlformats.org/officeDocument/2006/relationships/hyperlink" Target="http://wales.gov.uk/topics/statistics/about/data-collection/social/child/childneed/?lang=en" TargetMode="External"/><Relationship Id="rId23" Type="http://schemas.openxmlformats.org/officeDocument/2006/relationships/hyperlink" Target="http://wales.gov.uk/topics/statistics/about/data-collection/locgov/?lang=en" TargetMode="External"/><Relationship Id="rId28" Type="http://schemas.openxmlformats.org/officeDocument/2006/relationships/hyperlink" Target="mailto:anwar.annut@decc.gsi.gov.uk" TargetMode="External"/><Relationship Id="rId36" Type="http://schemas.openxmlformats.org/officeDocument/2006/relationships/hyperlink" Target="http://wales.gov.uk/topics/statistics/about/data-collection/safety/fire/?lang=en" TargetMode="External"/><Relationship Id="rId49" Type="http://schemas.openxmlformats.org/officeDocument/2006/relationships/hyperlink" Target="mailto:info@statistics.gov.uk" TargetMode="External"/><Relationship Id="rId57" Type="http://schemas.openxmlformats.org/officeDocument/2006/relationships/hyperlink" Target="http://wales.gov.uk/topics/statistics/about/data-collection/locgov/?lang=en" TargetMode="External"/><Relationship Id="rId106" Type="http://schemas.openxmlformats.org/officeDocument/2006/relationships/hyperlink" Target="mailto:statistics@dfpni.gov.uk" TargetMode="External"/><Relationship Id="rId114" Type="http://schemas.openxmlformats.org/officeDocument/2006/relationships/hyperlink" Target="http://data.understandingsociety.org.uk/documentation/mainstage/questionnaires" TargetMode="External"/><Relationship Id="rId119" Type="http://schemas.openxmlformats.org/officeDocument/2006/relationships/hyperlink" Target="mailto:asu@dsdni.gov.uk" TargetMode="External"/><Relationship Id="rId10" Type="http://schemas.openxmlformats.org/officeDocument/2006/relationships/hyperlink" Target="mailto:market.research@ofcom.org.uk" TargetMode="External"/><Relationship Id="rId31" Type="http://schemas.openxmlformats.org/officeDocument/2006/relationships/hyperlink" Target="mailto:anwar.annut@decc.gsi.gov.uk" TargetMode="External"/><Relationship Id="rId44" Type="http://schemas.openxmlformats.org/officeDocument/2006/relationships/hyperlink" Target="mailto:Stats.agric@wales.gsi.gov.uk" TargetMode="External"/><Relationship Id="rId52" Type="http://schemas.openxmlformats.org/officeDocument/2006/relationships/hyperlink" Target="mailto:info@statistics.gov.uk" TargetMode="External"/><Relationship Id="rId60" Type="http://schemas.openxmlformats.org/officeDocument/2006/relationships/hyperlink" Target="mailto:info@statistics.gov.uk" TargetMode="External"/><Relationship Id="rId65" Type="http://schemas.openxmlformats.org/officeDocument/2006/relationships/hyperlink" Target="mailto:Stats.pss@wales.gsi.gov.uk" TargetMode="External"/><Relationship Id="rId73" Type="http://schemas.openxmlformats.org/officeDocument/2006/relationships/hyperlink" Target="mailto:school.Stats@wales.gsi.gov.uk" TargetMode="External"/><Relationship Id="rId78" Type="http://schemas.openxmlformats.org/officeDocument/2006/relationships/hyperlink" Target="http://wales.gov.uk/topics/statistics/about/data-collection/housing/private/renewalarea/?lang=en" TargetMode="External"/><Relationship Id="rId81" Type="http://schemas.openxmlformats.org/officeDocument/2006/relationships/hyperlink" Target="http://wales.gov.uk/topics/statistics/about/data-collection/locgov/?lang=en" TargetMode="External"/><Relationship Id="rId86" Type="http://schemas.openxmlformats.org/officeDocument/2006/relationships/hyperlink" Target="http://wales.gov.uk/topics/statistics/about/data-collection/locgov/?lang=en" TargetMode="External"/><Relationship Id="rId94" Type="http://schemas.openxmlformats.org/officeDocument/2006/relationships/hyperlink" Target="http://wales.gov.uk/topics/statistics/about/data-collection/social/child/fostering/?lang=en" TargetMode="External"/><Relationship Id="rId99" Type="http://schemas.openxmlformats.org/officeDocument/2006/relationships/hyperlink" Target="mailto:analyticalservices@delni.gov.uk" TargetMode="External"/><Relationship Id="rId101" Type="http://schemas.openxmlformats.org/officeDocument/2006/relationships/hyperlink" Target="mailto:research@sportwales.org.uk" TargetMode="External"/><Relationship Id="rId122" Type="http://schemas.openxmlformats.org/officeDocument/2006/relationships/hyperlink" Target="http://wales.gov.uk/topics/statistics/headlines/economy2012/" TargetMode="External"/><Relationship Id="rId4" Type="http://schemas.openxmlformats.org/officeDocument/2006/relationships/hyperlink" Target="http://wales.gov.uk/topics/statistics/about/data-collection/housing/affordable/affordpark/?lang=en" TargetMode="External"/><Relationship Id="rId9" Type="http://schemas.openxmlformats.org/officeDocument/2006/relationships/hyperlink" Target="mailto:Stats.finance@wales.gsi.gov.uk" TargetMode="External"/><Relationship Id="rId13" Type="http://schemas.openxmlformats.org/officeDocument/2006/relationships/hyperlink" Target="mailto:Stats.finance@wales.gsi.gov.uk" TargetMode="External"/><Relationship Id="rId18" Type="http://schemas.openxmlformats.org/officeDocument/2006/relationships/hyperlink" Target="http://wales.gov.uk/topics/statistics/about/data-collection/health/?lang=en" TargetMode="External"/><Relationship Id="rId39" Type="http://schemas.openxmlformats.org/officeDocument/2006/relationships/hyperlink" Target="mailto:Stats.pss@wales.gsi.gov.uk" TargetMode="External"/><Relationship Id="rId109" Type="http://schemas.openxmlformats.org/officeDocument/2006/relationships/hyperlink" Target="mailto:tourismresearch@wales.gsi.gov.uk" TargetMode="External"/><Relationship Id="rId34" Type="http://schemas.openxmlformats.org/officeDocument/2006/relationships/hyperlink" Target="mailto:surveyadvice@wales.gsi.gov.uk" TargetMode="External"/><Relationship Id="rId50" Type="http://schemas.openxmlformats.org/officeDocument/2006/relationships/hyperlink" Target="http://wales.gov.uk/topics/statistics/about/data-collection/indicators/?lang=en" TargetMode="External"/><Relationship Id="rId55" Type="http://schemas.openxmlformats.org/officeDocument/2006/relationships/hyperlink" Target="mailto:info@statistics.gov.uk" TargetMode="External"/><Relationship Id="rId76" Type="http://schemas.openxmlformats.org/officeDocument/2006/relationships/hyperlink" Target="http://wales.gov.uk/topics/statistics/about/data-collection/social/adults/protection/?lang=en" TargetMode="External"/><Relationship Id="rId97" Type="http://schemas.openxmlformats.org/officeDocument/2006/relationships/hyperlink" Target="mailto:Stats.pss@wales.gsi.gov.uk" TargetMode="External"/><Relationship Id="rId104" Type="http://schemas.openxmlformats.org/officeDocument/2006/relationships/hyperlink" Target="http://wales.gov.uk/statistics-and-research/social-housing-stock-rent-data-collection/?lang=en" TargetMode="External"/><Relationship Id="rId120" Type="http://schemas.openxmlformats.org/officeDocument/2006/relationships/hyperlink" Target="mailto:economic.Stats@wales.gsi.gov.uk" TargetMode="External"/><Relationship Id="rId125" Type="http://schemas.openxmlformats.org/officeDocument/2006/relationships/printerSettings" Target="../printerSettings/printerSettings26.bin"/><Relationship Id="rId7" Type="http://schemas.openxmlformats.org/officeDocument/2006/relationships/hyperlink" Target="mailto:school.Stats@wales.gsi.gov.uk" TargetMode="External"/><Relationship Id="rId71" Type="http://schemas.openxmlformats.org/officeDocument/2006/relationships/hyperlink" Target="mailto:school.Stats@wales.gsi.gov.uk" TargetMode="External"/><Relationship Id="rId92" Type="http://schemas.openxmlformats.org/officeDocument/2006/relationships/hyperlink" Target="http://wales.gov.uk/topics/statistics/about/data-collection/social/disabled/disability/?lang=en" TargetMode="External"/><Relationship Id="rId2" Type="http://schemas.openxmlformats.org/officeDocument/2006/relationships/hyperlink" Target="http://sport.wales/research--policy/surveys-and-statistics/active-adults-survey.aspx" TargetMode="External"/><Relationship Id="rId29" Type="http://schemas.openxmlformats.org/officeDocument/2006/relationships/hyperlink" Target="http://wales.gov.uk/topics/statistics/about/data-collection/housing/demolitions/?lang=en" TargetMode="External"/><Relationship Id="rId24" Type="http://schemas.openxmlformats.org/officeDocument/2006/relationships/hyperlink" Target="mailto:stats.finance@wales.gsi.gov.uk" TargetMode="External"/><Relationship Id="rId40" Type="http://schemas.openxmlformats.org/officeDocument/2006/relationships/hyperlink" Target="http://wales.gov.uk/topics/statistics/about/data-collection/housing/hazards/?lang=en" TargetMode="External"/><Relationship Id="rId45" Type="http://schemas.openxmlformats.org/officeDocument/2006/relationships/hyperlink" Target="http://wales.gov.uk/topics/statistics/about/data-collection/health/mentalhealth/;jsessionid=th1VP2RCG72yK8srK18vXHYTZrh1v8y3x23zBjNwlY325ncLL4L9!-856040559?lang=en" TargetMode="External"/><Relationship Id="rId66" Type="http://schemas.openxmlformats.org/officeDocument/2006/relationships/hyperlink" Target="mailto:Stats.pss@wales.gsi.gov.uk" TargetMode="External"/><Relationship Id="rId87" Type="http://schemas.openxmlformats.org/officeDocument/2006/relationships/hyperlink" Target="mailto:stats.finance@wales.gsi.gov.uk" TargetMode="External"/><Relationship Id="rId110" Type="http://schemas.openxmlformats.org/officeDocument/2006/relationships/hyperlink" Target="mailto:statistics@dfpni.gov.uk" TargetMode="External"/><Relationship Id="rId115" Type="http://schemas.openxmlformats.org/officeDocument/2006/relationships/hyperlink" Target="https://www.understandingsociety.ac.uk/research"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6" Type="http://schemas.openxmlformats.org/officeDocument/2006/relationships/hyperlink" Target="http://www.gov.uk/government/collections/local-government-finance-miscellaneous-forms" TargetMode="External"/><Relationship Id="rId117" Type="http://schemas.openxmlformats.org/officeDocument/2006/relationships/hyperlink" Target="mailto:Stats.finance@wales.gsi.gov.uk" TargetMode="External"/><Relationship Id="rId21" Type="http://schemas.openxmlformats.org/officeDocument/2006/relationships/hyperlink" Target="mailto:paul.hirst@education.gsi.gov.uk" TargetMode="External"/><Relationship Id="rId42" Type="http://schemas.openxmlformats.org/officeDocument/2006/relationships/hyperlink" Target="mailto:cssiw_surveya@wales.gsi.gov.uk" TargetMode="External"/><Relationship Id="rId47" Type="http://schemas.openxmlformats.org/officeDocument/2006/relationships/hyperlink" Target="http://www.visitengland.com/biz/resources/insights-and-statistics/research-topics/accommodation-research/england-occupancy-survey" TargetMode="External"/><Relationship Id="rId63" Type="http://schemas.openxmlformats.org/officeDocument/2006/relationships/hyperlink" Target="https://www.gov.uk/government/organisations/department-for-transport/series/bus-statistics" TargetMode="External"/><Relationship Id="rId68" Type="http://schemas.openxmlformats.org/officeDocument/2006/relationships/hyperlink" Target="mailto:info@statistics.gov.uk" TargetMode="External"/><Relationship Id="rId84" Type="http://schemas.openxmlformats.org/officeDocument/2006/relationships/hyperlink" Target="mailto:info@statistics.gov.uk" TargetMode="External"/><Relationship Id="rId89" Type="http://schemas.openxmlformats.org/officeDocument/2006/relationships/hyperlink" Target="http://wales.gov.uk/topics/statistics/about/data-collection/social/child/performance/?lang=en" TargetMode="External"/><Relationship Id="rId112" Type="http://schemas.openxmlformats.org/officeDocument/2006/relationships/hyperlink" Target="https://www.gov.uk/government/collections/maritime-and-shipping-statistics" TargetMode="External"/><Relationship Id="rId133" Type="http://schemas.openxmlformats.org/officeDocument/2006/relationships/hyperlink" Target="mailto:analyticalservices@detini.gov.uk" TargetMode="External"/><Relationship Id="rId138" Type="http://schemas.openxmlformats.org/officeDocument/2006/relationships/hyperlink" Target="http://wales.gov.uk/topics/statistics/headlines/schools2012/120614/?lang=en" TargetMode="External"/><Relationship Id="rId16" Type="http://schemas.openxmlformats.org/officeDocument/2006/relationships/hyperlink" Target="mailto:Stats.finance@wales.gsi.gov.uk" TargetMode="External"/><Relationship Id="rId107" Type="http://schemas.openxmlformats.org/officeDocument/2006/relationships/hyperlink" Target="https://www.gov.uk/government/collections/maritime-and-shipping-statistics" TargetMode="External"/><Relationship Id="rId11" Type="http://schemas.openxmlformats.org/officeDocument/2006/relationships/hyperlink" Target="mailto:capital.receipts@communities.gsi.gov.uk" TargetMode="External"/><Relationship Id="rId32" Type="http://schemas.openxmlformats.org/officeDocument/2006/relationships/hyperlink" Target="http://wales.gov.uk/topics/statistics/about/data-collection/locgov/?lang=en" TargetMode="External"/><Relationship Id="rId37" Type="http://schemas.openxmlformats.org/officeDocument/2006/relationships/hyperlink" Target="mailto:statistics@deni.gov.uk" TargetMode="External"/><Relationship Id="rId53" Type="http://schemas.openxmlformats.org/officeDocument/2006/relationships/hyperlink" Target="mailto:statistics@forestry.gsi.gov.uk" TargetMode="External"/><Relationship Id="rId58" Type="http://schemas.openxmlformats.org/officeDocument/2006/relationships/hyperlink" Target="mailto:socialsurveys@ons.gov.uk" TargetMode="External"/><Relationship Id="rId74" Type="http://schemas.openxmlformats.org/officeDocument/2006/relationships/hyperlink" Target="mailto:info@statistics.gov.uk" TargetMode="External"/><Relationship Id="rId79" Type="http://schemas.openxmlformats.org/officeDocument/2006/relationships/hyperlink" Target="mailto:info@statistics.gov.uk" TargetMode="External"/><Relationship Id="rId102" Type="http://schemas.openxmlformats.org/officeDocument/2006/relationships/hyperlink" Target="mailto:Stats.pss@wales.gsi.gov.uk" TargetMode="External"/><Relationship Id="rId123" Type="http://schemas.openxmlformats.org/officeDocument/2006/relationships/hyperlink" Target="http://wales.gov.uk/topics/statistics/about/data-collection/social/disabled/disability/?lang=en" TargetMode="External"/><Relationship Id="rId128" Type="http://schemas.openxmlformats.org/officeDocument/2006/relationships/hyperlink" Target="mailto:Stats.pss@wales.gsi.gov.uk" TargetMode="External"/><Relationship Id="rId144" Type="http://schemas.openxmlformats.org/officeDocument/2006/relationships/hyperlink" Target="mailto:asu@dsdni.gov.uk" TargetMode="External"/><Relationship Id="rId149" Type="http://schemas.openxmlformats.org/officeDocument/2006/relationships/drawing" Target="../drawings/drawing30.xml"/><Relationship Id="rId5" Type="http://schemas.openxmlformats.org/officeDocument/2006/relationships/hyperlink" Target="https://www.gov.uk/government/publications/bus-statistics-data-collection-forms" TargetMode="External"/><Relationship Id="rId90" Type="http://schemas.openxmlformats.org/officeDocument/2006/relationships/hyperlink" Target="http://wales.gov.uk/topics/statistics/about/data-collection/social/adults/performance/?lang=en" TargetMode="External"/><Relationship Id="rId95" Type="http://schemas.openxmlformats.org/officeDocument/2006/relationships/hyperlink" Target="mailto:school.Stats@wales.gsi.gov.uk" TargetMode="External"/><Relationship Id="rId22" Type="http://schemas.openxmlformats.org/officeDocument/2006/relationships/hyperlink" Target="https://www.gov.uk/guidance/special-educational-needs-survey" TargetMode="External"/><Relationship Id="rId27" Type="http://schemas.openxmlformats.org/officeDocument/2006/relationships/hyperlink" Target="mailto:paul.hirst@education.gsi.gov.uk" TargetMode="External"/><Relationship Id="rId43" Type="http://schemas.openxmlformats.org/officeDocument/2006/relationships/hyperlink" Target="mailto:anwar.annut@decc.gsi.gov.uk" TargetMode="External"/><Relationship Id="rId48" Type="http://schemas.openxmlformats.org/officeDocument/2006/relationships/hyperlink" Target="https://www.gov.uk/government/publications/employer-ownership-of-skills-pilot-round-1-first-report" TargetMode="External"/><Relationship Id="rId64" Type="http://schemas.openxmlformats.org/officeDocument/2006/relationships/hyperlink" Target="https://www.gov.uk/transport-statistics-notes-and-guidance-buses" TargetMode="External"/><Relationship Id="rId69" Type="http://schemas.openxmlformats.org/officeDocument/2006/relationships/hyperlink" Target="mailto:school.Stats@wales.gsi.gov.uk" TargetMode="External"/><Relationship Id="rId113" Type="http://schemas.openxmlformats.org/officeDocument/2006/relationships/hyperlink" Target="https://www.gov.uk/government/publications/phonics-screening-check-data-collection-2015-guide" TargetMode="External"/><Relationship Id="rId118" Type="http://schemas.openxmlformats.org/officeDocument/2006/relationships/hyperlink" Target="https://www.gov.uk/guidance/appeals-against-admissions-survey" TargetMode="External"/><Relationship Id="rId134" Type="http://schemas.openxmlformats.org/officeDocument/2006/relationships/hyperlink" Target="http://www.ons.gov.uk/ons/rel/ashe/annual-survey-of-hours-and-earnings/ashe-results-2011/index.html" TargetMode="External"/><Relationship Id="rId139" Type="http://schemas.openxmlformats.org/officeDocument/2006/relationships/hyperlink" Target="mailto:statistics@dfpni.gov.uk" TargetMode="External"/><Relationship Id="rId80" Type="http://schemas.openxmlformats.org/officeDocument/2006/relationships/hyperlink" Target="mailto:info@statistics.gov.uk" TargetMode="External"/><Relationship Id="rId85" Type="http://schemas.openxmlformats.org/officeDocument/2006/relationships/hyperlink" Target="https://www.gov.uk/guidance/school-preference-data-collections" TargetMode="External"/><Relationship Id="rId3" Type="http://schemas.openxmlformats.org/officeDocument/2006/relationships/hyperlink" Target="https://www.gov.uk/alternative-provision-census" TargetMode="External"/><Relationship Id="rId12" Type="http://schemas.openxmlformats.org/officeDocument/2006/relationships/hyperlink" Target="mailto:market.research@ofcom.org.uk" TargetMode="External"/><Relationship Id="rId17" Type="http://schemas.openxmlformats.org/officeDocument/2006/relationships/hyperlink" Target="mailto:market.research@ofcom.org.uk" TargetMode="External"/><Relationship Id="rId25" Type="http://schemas.openxmlformats.org/officeDocument/2006/relationships/hyperlink" Target="mailto:paul.hirst@education.gsi.gov.uk" TargetMode="External"/><Relationship Id="rId33" Type="http://schemas.openxmlformats.org/officeDocument/2006/relationships/hyperlink" Target="mailto:stats.finance@wales.gsi.gov.uk" TargetMode="External"/><Relationship Id="rId38" Type="http://schemas.openxmlformats.org/officeDocument/2006/relationships/hyperlink" Target="mailto:anwar.annut@decc.gsi.gov.uk" TargetMode="External"/><Relationship Id="rId46" Type="http://schemas.openxmlformats.org/officeDocument/2006/relationships/hyperlink" Target="http://www.visitengland.com/biz/resources/insights-and-statistics/research-topics/accommodation-research/england-occupancy-survey" TargetMode="External"/><Relationship Id="rId59" Type="http://schemas.openxmlformats.org/officeDocument/2006/relationships/hyperlink" Target="http://www.ons.gov.uk/ons/guide-method/method-quality/specific/labour-market/labour-market-statistics/index.html" TargetMode="External"/><Relationship Id="rId67" Type="http://schemas.openxmlformats.org/officeDocument/2006/relationships/hyperlink" Target="mailto:info@statistics.gov.uk" TargetMode="External"/><Relationship Id="rId103" Type="http://schemas.openxmlformats.org/officeDocument/2006/relationships/hyperlink" Target="mailto:csu.nisra@dfpni.gov.uk" TargetMode="External"/><Relationship Id="rId108" Type="http://schemas.openxmlformats.org/officeDocument/2006/relationships/hyperlink" Target="http://wales.gov.uk/topics/statistics/about/data-collection/locgov/?lang=en" TargetMode="External"/><Relationship Id="rId116" Type="http://schemas.openxmlformats.org/officeDocument/2006/relationships/hyperlink" Target="mailto:stats.finance@wales.gsi.gov.uk" TargetMode="External"/><Relationship Id="rId124" Type="http://schemas.openxmlformats.org/officeDocument/2006/relationships/hyperlink" Target="http://wales.gov.uk/topics/statistics/about/data-collection/social/child/lookedafter/?lang=en" TargetMode="External"/><Relationship Id="rId129" Type="http://schemas.openxmlformats.org/officeDocument/2006/relationships/hyperlink" Target="mailto:analyticalservices@detini.gov.uk" TargetMode="External"/><Relationship Id="rId137" Type="http://schemas.openxmlformats.org/officeDocument/2006/relationships/hyperlink" Target="mailto:statistics@dfpni.gov.uk" TargetMode="External"/><Relationship Id="rId20" Type="http://schemas.openxmlformats.org/officeDocument/2006/relationships/hyperlink" Target="mailto:Stats.pss@wales.gsi.gov.uk" TargetMode="External"/><Relationship Id="rId41" Type="http://schemas.openxmlformats.org/officeDocument/2006/relationships/hyperlink" Target="http://www.hscic.gov.uk/datacollections" TargetMode="External"/><Relationship Id="rId54" Type="http://schemas.openxmlformats.org/officeDocument/2006/relationships/hyperlink" Target="https://www.gov.uk/government/publications/international-road-haulage-survey-respondents-section" TargetMode="External"/><Relationship Id="rId62" Type="http://schemas.openxmlformats.org/officeDocument/2006/relationships/hyperlink" Target="https://www.gov.uk/national-curriculum/overview" TargetMode="External"/><Relationship Id="rId70" Type="http://schemas.openxmlformats.org/officeDocument/2006/relationships/hyperlink" Target="mailto:info@statistics.gov.uk" TargetMode="External"/><Relationship Id="rId75" Type="http://schemas.openxmlformats.org/officeDocument/2006/relationships/hyperlink" Target="http://wales.gov.uk/topics/statistics/about/data-collection/locgov/?lang=en" TargetMode="External"/><Relationship Id="rId83" Type="http://schemas.openxmlformats.org/officeDocument/2006/relationships/hyperlink" Target="mailto:info@statistics.gov.uk" TargetMode="External"/><Relationship Id="rId88" Type="http://schemas.openxmlformats.org/officeDocument/2006/relationships/hyperlink" Target="mailto:info@statistics.gov.uk" TargetMode="External"/><Relationship Id="rId91" Type="http://schemas.openxmlformats.org/officeDocument/2006/relationships/hyperlink" Target="mailto:Stats.pss@wales.gsi.gov.uk" TargetMode="External"/><Relationship Id="rId96" Type="http://schemas.openxmlformats.org/officeDocument/2006/relationships/hyperlink" Target="mailto:school.Stats@wales.gsi.gov.uk" TargetMode="External"/><Relationship Id="rId111" Type="http://schemas.openxmlformats.org/officeDocument/2006/relationships/hyperlink" Target="mailto:Stats.finance@wales.gsi.gov.uk" TargetMode="External"/><Relationship Id="rId132" Type="http://schemas.openxmlformats.org/officeDocument/2006/relationships/hyperlink" Target="http://wales.gov.uk/topics/statistics/about/data-collection/social/staffing/?lang=en" TargetMode="External"/><Relationship Id="rId140" Type="http://schemas.openxmlformats.org/officeDocument/2006/relationships/hyperlink" Target="https://www.gov.uk/government/collections/statistics-secure-children-s-homes" TargetMode="External"/><Relationship Id="rId145" Type="http://schemas.openxmlformats.org/officeDocument/2006/relationships/hyperlink" Target="mailto:asu@dsdni.gov.uk" TargetMode="External"/><Relationship Id="rId1" Type="http://schemas.openxmlformats.org/officeDocument/2006/relationships/hyperlink" Target="mailto:paul.hirst@education.gsi.gov.uk" TargetMode="External"/><Relationship Id="rId6" Type="http://schemas.openxmlformats.org/officeDocument/2006/relationships/hyperlink" Target="mailto:statistics@dfpni.gov.uk" TargetMode="External"/><Relationship Id="rId15" Type="http://schemas.openxmlformats.org/officeDocument/2006/relationships/hyperlink" Target="mailto:Stats.finance@wales.gsi.gov.uk" TargetMode="External"/><Relationship Id="rId23" Type="http://schemas.openxmlformats.org/officeDocument/2006/relationships/hyperlink" Target="https://www.gov.uk/government/collections/early-years-and-childcare-statistics" TargetMode="External"/><Relationship Id="rId28" Type="http://schemas.openxmlformats.org/officeDocument/2006/relationships/hyperlink" Target="https://www.gov.uk/government/collections/road-freight-domestic-and-international-statistics" TargetMode="External"/><Relationship Id="rId36" Type="http://schemas.openxmlformats.org/officeDocument/2006/relationships/hyperlink" Target="mailto:paul.hirst@education.gsi.gov.uk" TargetMode="External"/><Relationship Id="rId49" Type="http://schemas.openxmlformats.org/officeDocument/2006/relationships/hyperlink" Target="https://www.gov.uk/guidance/early-years-foundation-stage-profile" TargetMode="External"/><Relationship Id="rId57" Type="http://schemas.openxmlformats.org/officeDocument/2006/relationships/hyperlink" Target="mailto:farmsurvey.ped@dardni.gov.uk" TargetMode="External"/><Relationship Id="rId106" Type="http://schemas.openxmlformats.org/officeDocument/2006/relationships/hyperlink" Target="https://www.gov.uk/government/publications/quarterly-revenue-outturn" TargetMode="External"/><Relationship Id="rId114" Type="http://schemas.openxmlformats.org/officeDocument/2006/relationships/hyperlink" Target="http://wales.gov.uk/topics/statistics/about/data-collection/locgov/?lang=en" TargetMode="External"/><Relationship Id="rId119" Type="http://schemas.openxmlformats.org/officeDocument/2006/relationships/hyperlink" Target="https://www.gov.uk/guidance/school-level-annual-school-census" TargetMode="External"/><Relationship Id="rId127" Type="http://schemas.openxmlformats.org/officeDocument/2006/relationships/hyperlink" Target="mailto:Stats.pss@wales.gsi.gov.uk" TargetMode="External"/><Relationship Id="rId10" Type="http://schemas.openxmlformats.org/officeDocument/2006/relationships/hyperlink" Target="mailto:info@statistics.gov.uk" TargetMode="External"/><Relationship Id="rId31" Type="http://schemas.openxmlformats.org/officeDocument/2006/relationships/hyperlink" Target="http://wales.gov.uk/topics/statistics/about/data-collection/locgov/?lang=en" TargetMode="External"/><Relationship Id="rId44" Type="http://schemas.openxmlformats.org/officeDocument/2006/relationships/hyperlink" Target="https://www.gov.uk/schools-colleges/administration-finance" TargetMode="External"/><Relationship Id="rId52" Type="http://schemas.openxmlformats.org/officeDocument/2006/relationships/hyperlink" Target="http://wales.gov.uk/topics/statistics/about/data-collection/safety/fire/?lang=en" TargetMode="External"/><Relationship Id="rId60" Type="http://schemas.openxmlformats.org/officeDocument/2006/relationships/hyperlink" Target="http://www.ons.gov.uk/ons/guide-method/method-quality/specific/labour-market/labour-market-statistics/index.html" TargetMode="External"/><Relationship Id="rId65" Type="http://schemas.openxmlformats.org/officeDocument/2006/relationships/hyperlink" Target="mailto:anwar.annut@decc.gsi.gov.uk" TargetMode="External"/><Relationship Id="rId73" Type="http://schemas.openxmlformats.org/officeDocument/2006/relationships/hyperlink" Target="https://www.gov.uk/government/collections/statistics-neet" TargetMode="External"/><Relationship Id="rId78" Type="http://schemas.openxmlformats.org/officeDocument/2006/relationships/hyperlink" Target="mailto:statistics@dfpni.gov.uk" TargetMode="External"/><Relationship Id="rId81" Type="http://schemas.openxmlformats.org/officeDocument/2006/relationships/hyperlink" Target="http://wales.gov.uk/topics/statistics/about/data-collection/safety/fire/?lang=en" TargetMode="External"/><Relationship Id="rId86" Type="http://schemas.openxmlformats.org/officeDocument/2006/relationships/hyperlink" Target="https://www.gov.uk/government/collections/newly-qualified-teachers-annual-survey" TargetMode="External"/><Relationship Id="rId94" Type="http://schemas.openxmlformats.org/officeDocument/2006/relationships/hyperlink" Target="mailto:asb@doeni.gov.uk" TargetMode="External"/><Relationship Id="rId99" Type="http://schemas.openxmlformats.org/officeDocument/2006/relationships/hyperlink" Target="mailto:school.Stats@wales.gsi.gov.uk" TargetMode="External"/><Relationship Id="rId101" Type="http://schemas.openxmlformats.org/officeDocument/2006/relationships/hyperlink" Target="http://wales.gov.uk/topics/statistics/about/data-collection/social/adults/protection/?lang=en" TargetMode="External"/><Relationship Id="rId122" Type="http://schemas.openxmlformats.org/officeDocument/2006/relationships/hyperlink" Target="http://wales.gov.uk/topics/statistics/about/data-collection/social/disabled/physical/?lang=en" TargetMode="External"/><Relationship Id="rId130" Type="http://schemas.openxmlformats.org/officeDocument/2006/relationships/hyperlink" Target="https://www.gov.uk/guidance/schools-exclusion-reviews-survey" TargetMode="External"/><Relationship Id="rId135" Type="http://schemas.openxmlformats.org/officeDocument/2006/relationships/hyperlink" Target="https://www.gov.uk/schools-colleges/administration-finance" TargetMode="External"/><Relationship Id="rId143" Type="http://schemas.openxmlformats.org/officeDocument/2006/relationships/hyperlink" Target="mailto:statistics@dfpni.gov.uk" TargetMode="External"/><Relationship Id="rId148" Type="http://schemas.openxmlformats.org/officeDocument/2006/relationships/printerSettings" Target="../printerSettings/printerSettings28.bin"/><Relationship Id="rId4" Type="http://schemas.openxmlformats.org/officeDocument/2006/relationships/hyperlink" Target="https://www.gov.uk/government/collections/bus-statistics" TargetMode="External"/><Relationship Id="rId9" Type="http://schemas.openxmlformats.org/officeDocument/2006/relationships/hyperlink" Target="mailto:market.research@ofcom.org.uk" TargetMode="External"/><Relationship Id="rId13" Type="http://schemas.openxmlformats.org/officeDocument/2006/relationships/hyperlink" Target="http://wales.gov.uk/topics/statistics/about/data-collection/locgov/?lang=en" TargetMode="External"/><Relationship Id="rId18" Type="http://schemas.openxmlformats.org/officeDocument/2006/relationships/hyperlink" Target="mailto:paul.hirst@education.gsi.gov.uk" TargetMode="External"/><Relationship Id="rId39" Type="http://schemas.openxmlformats.org/officeDocument/2006/relationships/hyperlink" Target="mailto:anwar.annut@decc.gsi.gov.uk" TargetMode="External"/><Relationship Id="rId109" Type="http://schemas.openxmlformats.org/officeDocument/2006/relationships/hyperlink" Target="http://wales.gov.uk/topics/statistics/about/data-collection/locgov/?lang=en" TargetMode="External"/><Relationship Id="rId34" Type="http://schemas.openxmlformats.org/officeDocument/2006/relationships/hyperlink" Target="mailto:Stats.finance@wales.gsi.gov.uk" TargetMode="External"/><Relationship Id="rId50" Type="http://schemas.openxmlformats.org/officeDocument/2006/relationships/hyperlink" Target="mailto:planning.statistics@communities.gsi.gov.uk" TargetMode="External"/><Relationship Id="rId55" Type="http://schemas.openxmlformats.org/officeDocument/2006/relationships/hyperlink" Target="https://www.gov.uk/government/publications/international-road-haulage-survey-respondents-section" TargetMode="External"/><Relationship Id="rId76" Type="http://schemas.openxmlformats.org/officeDocument/2006/relationships/hyperlink" Target="mailto:info@statistics.gov.uk" TargetMode="External"/><Relationship Id="rId97" Type="http://schemas.openxmlformats.org/officeDocument/2006/relationships/hyperlink" Target="mailto:school.Stats@wales.gsi.gov.uk" TargetMode="External"/><Relationship Id="rId104" Type="http://schemas.openxmlformats.org/officeDocument/2006/relationships/hyperlink" Target="https://www.gov.uk/government/policies/making-local-councils-more-transparent-and-accountable-to-local-people/supporting-pages/quarterly-revenue-outturn" TargetMode="External"/><Relationship Id="rId120" Type="http://schemas.openxmlformats.org/officeDocument/2006/relationships/hyperlink" Target="https://www.gov.uk/school-census" TargetMode="External"/><Relationship Id="rId125" Type="http://schemas.openxmlformats.org/officeDocument/2006/relationships/hyperlink" Target="http://wales.gov.uk/topics/statistics/about/data-collection/social/child/fostering/?lang=en" TargetMode="External"/><Relationship Id="rId141" Type="http://schemas.openxmlformats.org/officeDocument/2006/relationships/hyperlink" Target="mailto:statistics@dfpni.gov.uk" TargetMode="External"/><Relationship Id="rId146" Type="http://schemas.openxmlformats.org/officeDocument/2006/relationships/hyperlink" Target="mailto:asu@dsdni.gov.uk" TargetMode="External"/><Relationship Id="rId7" Type="http://schemas.openxmlformats.org/officeDocument/2006/relationships/hyperlink" Target="http://wales.gov.uk/topics/statistics/about/data-collection/locgov/?lang=en" TargetMode="External"/><Relationship Id="rId71" Type="http://schemas.openxmlformats.org/officeDocument/2006/relationships/hyperlink" Target="https://www.gov.uk/guidance/children-looked-after-return" TargetMode="External"/><Relationship Id="rId92" Type="http://schemas.openxmlformats.org/officeDocument/2006/relationships/hyperlink" Target="mailto:Stats.pss@wales.gsi.gov.uk" TargetMode="External"/><Relationship Id="rId2" Type="http://schemas.openxmlformats.org/officeDocument/2006/relationships/hyperlink" Target="mailto:school.Stats@wales.gsi.gov.uk" TargetMode="External"/><Relationship Id="rId29" Type="http://schemas.openxmlformats.org/officeDocument/2006/relationships/hyperlink" Target="mailto:paul.hirst@education.gsi.gov.uk" TargetMode="External"/><Relationship Id="rId24" Type="http://schemas.openxmlformats.org/officeDocument/2006/relationships/hyperlink" Target="https://www.gov.uk/children-in-need-census" TargetMode="External"/><Relationship Id="rId40" Type="http://schemas.openxmlformats.org/officeDocument/2006/relationships/hyperlink" Target="http://www.hscic.gov.uk/datacollections" TargetMode="External"/><Relationship Id="rId45" Type="http://schemas.openxmlformats.org/officeDocument/2006/relationships/hyperlink" Target="https://www.gov.uk/early-years-census" TargetMode="External"/><Relationship Id="rId66" Type="http://schemas.openxmlformats.org/officeDocument/2006/relationships/hyperlink" Target="https://www.gov.uk/government/collections/maritime-and-shipping-statistics" TargetMode="External"/><Relationship Id="rId87" Type="http://schemas.openxmlformats.org/officeDocument/2006/relationships/hyperlink" Target="mailto:info@statistics.gov.uk" TargetMode="External"/><Relationship Id="rId110" Type="http://schemas.openxmlformats.org/officeDocument/2006/relationships/hyperlink" Target="mailto:Stats.finance@wales.gsi.gov.uk" TargetMode="External"/><Relationship Id="rId115" Type="http://schemas.openxmlformats.org/officeDocument/2006/relationships/hyperlink" Target="http://wales.gov.uk/topics/statistics/about/data-collection/locgov/?lang=en" TargetMode="External"/><Relationship Id="rId131" Type="http://schemas.openxmlformats.org/officeDocument/2006/relationships/hyperlink" Target="mailto:analyticalservices@delni.gov.uk" TargetMode="External"/><Relationship Id="rId136" Type="http://schemas.openxmlformats.org/officeDocument/2006/relationships/hyperlink" Target="mailto:tourismstatistics@dfpni.gov.uk" TargetMode="External"/><Relationship Id="rId61" Type="http://schemas.openxmlformats.org/officeDocument/2006/relationships/hyperlink" Target="http://wales.gov.uk/topics/statistics/about/data-collection/housing/social/letting/?lang=en" TargetMode="External"/><Relationship Id="rId82" Type="http://schemas.openxmlformats.org/officeDocument/2006/relationships/hyperlink" Target="http://www.nwph.net/dentalhealth/" TargetMode="External"/><Relationship Id="rId19" Type="http://schemas.openxmlformats.org/officeDocument/2006/relationships/hyperlink" Target="http://wales.gov.uk/topics/statistics/about/data-collection/social/child/childneed/?lang=en" TargetMode="External"/><Relationship Id="rId14" Type="http://schemas.openxmlformats.org/officeDocument/2006/relationships/hyperlink" Target="http://wales.gov.uk/topics/statistics/about/data-collection/locgov/?lang=en" TargetMode="External"/><Relationship Id="rId30" Type="http://schemas.openxmlformats.org/officeDocument/2006/relationships/hyperlink" Target="mailto:csrb@drdni.gov.uk" TargetMode="External"/><Relationship Id="rId35" Type="http://schemas.openxmlformats.org/officeDocument/2006/relationships/hyperlink" Target="mailto:paul.hirst@education.gsi.gov.uk" TargetMode="External"/><Relationship Id="rId56" Type="http://schemas.openxmlformats.org/officeDocument/2006/relationships/hyperlink" Target="https://www.gov.uk/government/collections/maritime-and-shipping-statistics" TargetMode="External"/><Relationship Id="rId77" Type="http://schemas.openxmlformats.org/officeDocument/2006/relationships/hyperlink" Target="mailto:info@statistics.gov.uk" TargetMode="External"/><Relationship Id="rId100" Type="http://schemas.openxmlformats.org/officeDocument/2006/relationships/hyperlink" Target="mailto:school.Stats@wales.gsi.gov.uk" TargetMode="External"/><Relationship Id="rId105" Type="http://schemas.openxmlformats.org/officeDocument/2006/relationships/hyperlink" Target="mailto:qro.statistics@communities.gsi.gov.uk" TargetMode="External"/><Relationship Id="rId126" Type="http://schemas.openxmlformats.org/officeDocument/2006/relationships/hyperlink" Target="mailto:Stats.pss@wales.gsi.gov.uk" TargetMode="External"/><Relationship Id="rId147" Type="http://schemas.openxmlformats.org/officeDocument/2006/relationships/hyperlink" Target="mailto:asu@dsdni.gov.uk" TargetMode="External"/><Relationship Id="rId8" Type="http://schemas.openxmlformats.org/officeDocument/2006/relationships/hyperlink" Target="mailto:Stats.finance@wales.gsi.gov.uk" TargetMode="External"/><Relationship Id="rId51" Type="http://schemas.openxmlformats.org/officeDocument/2006/relationships/hyperlink" Target="http://www.hscic.gov.uk/datacollections" TargetMode="External"/><Relationship Id="rId72" Type="http://schemas.openxmlformats.org/officeDocument/2006/relationships/hyperlink" Target="mailto:info@statistics.gov.uk" TargetMode="External"/><Relationship Id="rId93" Type="http://schemas.openxmlformats.org/officeDocument/2006/relationships/hyperlink" Target="mailto:info@statistics.gov.uk" TargetMode="External"/><Relationship Id="rId98" Type="http://schemas.openxmlformats.org/officeDocument/2006/relationships/hyperlink" Target="mailto:school.Stats@wales.gsi.gov.uk" TargetMode="External"/><Relationship Id="rId121" Type="http://schemas.openxmlformats.org/officeDocument/2006/relationships/hyperlink" Target="https://www.gov.uk/school-workforce-census" TargetMode="External"/><Relationship Id="rId142" Type="http://schemas.openxmlformats.org/officeDocument/2006/relationships/hyperlink" Target="mailto:statistics@dfpni.gov.uk" TargetMode="External"/></Relationships>
</file>

<file path=xl/worksheets/_rels/sheet34.xml.rels><?xml version="1.0" encoding="UTF-8" standalone="yes"?>
<Relationships xmlns="http://schemas.openxmlformats.org/package/2006/relationships"><Relationship Id="rId117" Type="http://schemas.openxmlformats.org/officeDocument/2006/relationships/hyperlink" Target="http://www.ons.gov.uk/ons/guide-method/method-quality/specific/social-and-welfare-methodology/integrated-household-survey/index.html" TargetMode="External"/><Relationship Id="rId21" Type="http://schemas.openxmlformats.org/officeDocument/2006/relationships/hyperlink" Target="mailto:socialsurveys@ons.gov.uk" TargetMode="External"/><Relationship Id="rId42" Type="http://schemas.openxmlformats.org/officeDocument/2006/relationships/hyperlink" Target="https://www.gov.uk/government/collections/teachers-pension-scheme" TargetMode="External"/><Relationship Id="rId63" Type="http://schemas.openxmlformats.org/officeDocument/2006/relationships/hyperlink" Target="mailto:Andrea.hampson@nsandi.com" TargetMode="External"/><Relationship Id="rId84" Type="http://schemas.openxmlformats.org/officeDocument/2006/relationships/hyperlink" Target="https://www.gov.uk/government/uploads/system/uploads/attachment_data/file/412424/bis-15-189-traineeships-first-year-process-evaluation.pdf" TargetMode="External"/><Relationship Id="rId138" Type="http://schemas.openxmlformats.org/officeDocument/2006/relationships/hyperlink" Target="mailto:market.research@ofcom.org.uk" TargetMode="External"/><Relationship Id="rId159" Type="http://schemas.openxmlformats.org/officeDocument/2006/relationships/hyperlink" Target="mailto:info@statistics.gov.uk" TargetMode="External"/><Relationship Id="rId170" Type="http://schemas.openxmlformats.org/officeDocument/2006/relationships/hyperlink" Target="mailto:socialsurveys@ons.gov.uk" TargetMode="External"/><Relationship Id="rId191" Type="http://schemas.openxmlformats.org/officeDocument/2006/relationships/hyperlink" Target="http://defenceintranet.diif.r.mil.uk/Organisations/Orgs/Navy/Organisations/Orgs/ACNS(Pers)NavSec/CNPS/Pages/FuturePersonnelResearch.aspx" TargetMode="External"/><Relationship Id="rId205" Type="http://schemas.openxmlformats.org/officeDocument/2006/relationships/hyperlink" Target="http://stakeholders.ofcom.org.uk/binaries/consultations/psb-review-3/statement/PSB_Diversity_Report.pdf" TargetMode="External"/><Relationship Id="rId226" Type="http://schemas.openxmlformats.org/officeDocument/2006/relationships/hyperlink" Target="mailto:steven.webster1@hscic.gov.uk" TargetMode="External"/><Relationship Id="rId247" Type="http://schemas.openxmlformats.org/officeDocument/2006/relationships/hyperlink" Target="http://www.hmrc.gov.uk/research/report312.pdf" TargetMode="External"/><Relationship Id="rId107" Type="http://schemas.openxmlformats.org/officeDocument/2006/relationships/hyperlink" Target="https://www.gov.uk/search?q=HMRC+stakeholder+engagement+survey" TargetMode="External"/><Relationship Id="rId268" Type="http://schemas.openxmlformats.org/officeDocument/2006/relationships/hyperlink" Target="mailto:asu@dsdni.gov.uk" TargetMode="External"/><Relationship Id="rId11" Type="http://schemas.openxmlformats.org/officeDocument/2006/relationships/hyperlink" Target="mailto:market.research@ofcom.org.uk" TargetMode="External"/><Relationship Id="rId32" Type="http://schemas.openxmlformats.org/officeDocument/2006/relationships/hyperlink" Target="mailto:market.research@ofcom.org.uk" TargetMode="External"/><Relationship Id="rId53" Type="http://schemas.openxmlformats.org/officeDocument/2006/relationships/hyperlink" Target="https://www.gov.uk/government/collections/community-life-survey" TargetMode="External"/><Relationship Id="rId74" Type="http://schemas.openxmlformats.org/officeDocument/2006/relationships/hyperlink" Target="mailto:market.research@ofcom.org.uk" TargetMode="External"/><Relationship Id="rId128" Type="http://schemas.openxmlformats.org/officeDocument/2006/relationships/hyperlink" Target="https://www.gov.uk/government/collections/light-rail-and-tram-statistics" TargetMode="External"/><Relationship Id="rId149" Type="http://schemas.openxmlformats.org/officeDocument/2006/relationships/hyperlink" Target="mailto:info@statistics.gov.uk" TargetMode="External"/><Relationship Id="rId5" Type="http://schemas.openxmlformats.org/officeDocument/2006/relationships/hyperlink" Target="http://sport.wales/media/1475949/active_adults_survey_2012_questionnaireupdated.pdf" TargetMode="External"/><Relationship Id="rId95" Type="http://schemas.openxmlformats.org/officeDocument/2006/relationships/hyperlink" Target="mailto:Statistics@forestry.gsi.gov.uk" TargetMode="External"/><Relationship Id="rId160" Type="http://schemas.openxmlformats.org/officeDocument/2006/relationships/hyperlink" Target="mailto:asb@doeni.gov.uk" TargetMode="External"/><Relationship Id="rId181" Type="http://schemas.openxmlformats.org/officeDocument/2006/relationships/hyperlink" Target="mailto:alan.doherty@publicguardian.gsi.gov.uk" TargetMode="External"/><Relationship Id="rId216" Type="http://schemas.openxmlformats.org/officeDocument/2006/relationships/hyperlink" Target="http://www.forestry.gov.uk/forestry/infd-94uk7h" TargetMode="External"/><Relationship Id="rId237" Type="http://schemas.openxmlformats.org/officeDocument/2006/relationships/hyperlink" Target="mailto:analyticalservices@detini.gov.uk" TargetMode="External"/><Relationship Id="rId258" Type="http://schemas.openxmlformats.org/officeDocument/2006/relationships/hyperlink" Target="https://www.gov.uk/government/uploads/system/uploads/attachment_data/file/341380/FAMCAS_2014_REPORT_Final.pdf" TargetMode="External"/><Relationship Id="rId279" Type="http://schemas.openxmlformats.org/officeDocument/2006/relationships/printerSettings" Target="../printerSettings/printerSettings29.bin"/><Relationship Id="rId22" Type="http://schemas.openxmlformats.org/officeDocument/2006/relationships/hyperlink" Target="https://www.gov.uk/government/collections/statistics-special-educational-needs-sen" TargetMode="External"/><Relationship Id="rId43" Type="http://schemas.openxmlformats.org/officeDocument/2006/relationships/hyperlink" Target="https://www.gov.uk/school-capacity-survey" TargetMode="External"/><Relationship Id="rId64" Type="http://schemas.openxmlformats.org/officeDocument/2006/relationships/hyperlink" Target="mailto:anwar.annut@decc.gsi.gov.uk" TargetMode="External"/><Relationship Id="rId118" Type="http://schemas.openxmlformats.org/officeDocument/2006/relationships/hyperlink" Target="mailto:socialsurveys@ons.gov.uk" TargetMode="External"/><Relationship Id="rId139" Type="http://schemas.openxmlformats.org/officeDocument/2006/relationships/hyperlink" Target="mailto:market.research@ofcom.org.uk" TargetMode="External"/><Relationship Id="rId85" Type="http://schemas.openxmlformats.org/officeDocument/2006/relationships/hyperlink" Target="mailto:team.frs@dwp.gsi.gov.uk" TargetMode="External"/><Relationship Id="rId150" Type="http://schemas.openxmlformats.org/officeDocument/2006/relationships/hyperlink" Target="https://www.gov.uk/government/organisations/department-for-communities-and-local-government/series/house-building-statistic" TargetMode="External"/><Relationship Id="rId171" Type="http://schemas.openxmlformats.org/officeDocument/2006/relationships/hyperlink" Target="http://www.ons.gov.uk/ons/about-ons/products-and-services/opn/index.html" TargetMode="External"/><Relationship Id="rId192" Type="http://schemas.openxmlformats.org/officeDocument/2006/relationships/hyperlink" Target="https://www.gov.uk/government/publications/pregnancy-and-maternity-discrimination-and-disadvantage-in-the-workplace" TargetMode="External"/><Relationship Id="rId206" Type="http://schemas.openxmlformats.org/officeDocument/2006/relationships/hyperlink" Target="https://www.gov.uk/government/organisations/department-for-transport/series/bus-statistics" TargetMode="External"/><Relationship Id="rId227" Type="http://schemas.openxmlformats.org/officeDocument/2006/relationships/hyperlink" Target="http://wales.gov.uk/topics/statistics/about/data-collection/housing/social/salesrsl/?lang=en" TargetMode="External"/><Relationship Id="rId248" Type="http://schemas.openxmlformats.org/officeDocument/2006/relationships/hyperlink" Target="http://ec.europa.eu/eurostat/web/income-and-living-conditions/quality/questionnaires" TargetMode="External"/><Relationship Id="rId269" Type="http://schemas.openxmlformats.org/officeDocument/2006/relationships/hyperlink" Target="mailto:tourismresearch@wales.gsi.gov.uk" TargetMode="External"/><Relationship Id="rId12" Type="http://schemas.openxmlformats.org/officeDocument/2006/relationships/hyperlink" Target="http://wales.gov.uk/topics/statistics/about/data-collection/housing/affordable/affordpark/?lang=en" TargetMode="External"/><Relationship Id="rId33" Type="http://schemas.openxmlformats.org/officeDocument/2006/relationships/hyperlink" Target="mailto:market.research@ofcom.org.uk" TargetMode="External"/><Relationship Id="rId108" Type="http://schemas.openxmlformats.org/officeDocument/2006/relationships/hyperlink" Target="http://ec.europa.eu/eurostat/web/microdata/european-health-interview-survey" TargetMode="External"/><Relationship Id="rId129" Type="http://schemas.openxmlformats.org/officeDocument/2006/relationships/hyperlink" Target="https://www.gov.uk/government/publications/light-rail-and-tram-statistics-guidance" TargetMode="External"/><Relationship Id="rId280" Type="http://schemas.openxmlformats.org/officeDocument/2006/relationships/drawing" Target="../drawings/drawing31.xml"/><Relationship Id="rId54" Type="http://schemas.openxmlformats.org/officeDocument/2006/relationships/hyperlink" Target="https://www.gov.uk/government/uploads/system/uploads/attachment_data/file/331521/Community_Life_questionnaire_2014-15.pdf" TargetMode="External"/><Relationship Id="rId75" Type="http://schemas.openxmlformats.org/officeDocument/2006/relationships/hyperlink" Target="mailto:market.research@ofcom.org.uk" TargetMode="External"/><Relationship Id="rId96" Type="http://schemas.openxmlformats.org/officeDocument/2006/relationships/hyperlink" Target="mailto:tourismresearch@wales.gsi.gov.uk" TargetMode="External"/><Relationship Id="rId140" Type="http://schemas.openxmlformats.org/officeDocument/2006/relationships/hyperlink" Target="http://stakeholders.ofcom.org.uk/market-data-research/statistics/" TargetMode="External"/><Relationship Id="rId161" Type="http://schemas.openxmlformats.org/officeDocument/2006/relationships/hyperlink" Target="mailto:market.research@ofcom.org.uk" TargetMode="External"/><Relationship Id="rId182" Type="http://schemas.openxmlformats.org/officeDocument/2006/relationships/hyperlink" Target="mailto:info@statistics.gov.uk" TargetMode="External"/><Relationship Id="rId217" Type="http://schemas.openxmlformats.org/officeDocument/2006/relationships/hyperlink" Target="mailto:andy.grayson@culture.gov.uk" TargetMode="External"/><Relationship Id="rId6" Type="http://schemas.openxmlformats.org/officeDocument/2006/relationships/hyperlink" Target="http://www.hscic.gov.uk/article/3739/National-Study-of-Health-and-Wellbeing" TargetMode="External"/><Relationship Id="rId238" Type="http://schemas.openxmlformats.org/officeDocument/2006/relationships/hyperlink" Target="mailto:andy.grayson@culture.gov.uk" TargetMode="External"/><Relationship Id="rId259" Type="http://schemas.openxmlformats.org/officeDocument/2006/relationships/hyperlink" Target="mailto:tourismresearch@wales.gsi.gov.uk" TargetMode="External"/><Relationship Id="rId23" Type="http://schemas.openxmlformats.org/officeDocument/2006/relationships/hyperlink" Target="mailto:interform.support@communities.gsi.gov.uk" TargetMode="External"/><Relationship Id="rId119" Type="http://schemas.openxmlformats.org/officeDocument/2006/relationships/hyperlink" Target="http://www.ons.gov.uk/ons/about-ons/get-involved/taking-part-in-a-survey/information-for-households/a-to-z-of-household-and-individual-surveys/international-passenger-survey/index.html" TargetMode="External"/><Relationship Id="rId270" Type="http://schemas.openxmlformats.org/officeDocument/2006/relationships/hyperlink" Target="mailto:asu@dsdni.gov.uk" TargetMode="External"/><Relationship Id="rId44" Type="http://schemas.openxmlformats.org/officeDocument/2006/relationships/hyperlink" Target="mailto:market.research@ofcom.org.uk" TargetMode="External"/><Relationship Id="rId65" Type="http://schemas.openxmlformats.org/officeDocument/2006/relationships/hyperlink" Target="mailto:anwar.annut@decc.gsi.gov.uk" TargetMode="External"/><Relationship Id="rId86" Type="http://schemas.openxmlformats.org/officeDocument/2006/relationships/hyperlink" Target="https://www.gov.uk/government/collections/family-resources-survey--2" TargetMode="External"/><Relationship Id="rId130" Type="http://schemas.openxmlformats.org/officeDocument/2006/relationships/hyperlink" Target="http://discover.ukdataservice.ac.uk/series/?sn=2000028" TargetMode="External"/><Relationship Id="rId151" Type="http://schemas.openxmlformats.org/officeDocument/2006/relationships/hyperlink" Target="https://www.gov.uk/government/collections/national-travel-survey-statistics" TargetMode="External"/><Relationship Id="rId172" Type="http://schemas.openxmlformats.org/officeDocument/2006/relationships/hyperlink" Target="mailto:info@statistics.gov.uk" TargetMode="External"/><Relationship Id="rId193" Type="http://schemas.openxmlformats.org/officeDocument/2006/relationships/hyperlink" Target="http://defenceintranet.diif.r.mil.uk/libraries/4/Docs7/20150211.1/20150205-4-PC-Potential%20Applicants%20Wave%2011%20report_FINAL-OFFICIAL.pdf" TargetMode="External"/><Relationship Id="rId202" Type="http://schemas.openxmlformats.org/officeDocument/2006/relationships/hyperlink" Target="mailto:market.research@ofcom.org.uk" TargetMode="External"/><Relationship Id="rId207" Type="http://schemas.openxmlformats.org/officeDocument/2006/relationships/hyperlink" Target="https://www.gov.uk/transport-statistics-notes-and-guidance-buses" TargetMode="External"/><Relationship Id="rId223" Type="http://schemas.openxmlformats.org/officeDocument/2006/relationships/hyperlink" Target="mailto:market.research@ofcom.org.uk" TargetMode="External"/><Relationship Id="rId228" Type="http://schemas.openxmlformats.org/officeDocument/2006/relationships/hyperlink" Target="http://stakeholders.ofcom.org.uk/binaries/research/cmr/cmr14/2014_UK_CMR.pdf" TargetMode="External"/><Relationship Id="rId244" Type="http://schemas.openxmlformats.org/officeDocument/2006/relationships/hyperlink" Target="mailto:socialsurveys@ons.gsi.gov.uk" TargetMode="External"/><Relationship Id="rId249" Type="http://schemas.openxmlformats.org/officeDocument/2006/relationships/hyperlink" Target="mailto:statistics@dfpni.gov.uk" TargetMode="External"/><Relationship Id="rId13" Type="http://schemas.openxmlformats.org/officeDocument/2006/relationships/hyperlink" Target="http://wales.gov.uk/topics/statistics/about/data-collection/housing/affordable/affordrsl/?lang=en" TargetMode="External"/><Relationship Id="rId18" Type="http://schemas.openxmlformats.org/officeDocument/2006/relationships/hyperlink" Target="mailto:anwar.annut@decc.gsi.gov.uk" TargetMode="External"/><Relationship Id="rId39" Type="http://schemas.openxmlformats.org/officeDocument/2006/relationships/hyperlink" Target="mailto:paul.hirst@education.gsi.gov.uk" TargetMode="External"/><Relationship Id="rId109" Type="http://schemas.openxmlformats.org/officeDocument/2006/relationships/hyperlink" Target="mailto:tourismstatistics@dfpni.gov.uk" TargetMode="External"/><Relationship Id="rId260" Type="http://schemas.openxmlformats.org/officeDocument/2006/relationships/hyperlink" Target="https://www.gov.uk/government/statistics/tri-service-families-continuous-attitude-survey-2014" TargetMode="External"/><Relationship Id="rId265" Type="http://schemas.openxmlformats.org/officeDocument/2006/relationships/hyperlink" Target="https://www.understandingsociety.ac.uk/research" TargetMode="External"/><Relationship Id="rId34" Type="http://schemas.openxmlformats.org/officeDocument/2006/relationships/hyperlink" Target="mailto:market.research@ofcom.org.uk" TargetMode="External"/><Relationship Id="rId50" Type="http://schemas.openxmlformats.org/officeDocument/2006/relationships/hyperlink" Target="mailto:Stats.healthinfo@wales.gsi.gov.uk" TargetMode="External"/><Relationship Id="rId55" Type="http://schemas.openxmlformats.org/officeDocument/2006/relationships/hyperlink" Target="http://www.hmrc.gov.uk/research/report290.pdf" TargetMode="External"/><Relationship Id="rId76" Type="http://schemas.openxmlformats.org/officeDocument/2006/relationships/hyperlink" Target="http://stakeholders.ofcom.org.uk/binaries/research/tv-research/Thanet_Report.pdf" TargetMode="External"/><Relationship Id="rId97" Type="http://schemas.openxmlformats.org/officeDocument/2006/relationships/hyperlink" Target="http://www.hscic.gov.uk/catalogue/PUB16076/HSE2013-Methods-and-docs.pdf" TargetMode="External"/><Relationship Id="rId104" Type="http://schemas.openxmlformats.org/officeDocument/2006/relationships/hyperlink" Target="https://www.gov.uk/search?q=HMRC+stakeholder+engagement+survey" TargetMode="External"/><Relationship Id="rId120" Type="http://schemas.openxmlformats.org/officeDocument/2006/relationships/hyperlink" Target="http://www.ons.gov.uk/ons/guide-method/method-quality/specific/travel-and-transport-methodology/international-passenger-survey-methodology/international-passenger-survey---air-passengers-questionnaire.pdf" TargetMode="External"/><Relationship Id="rId125" Type="http://schemas.openxmlformats.org/officeDocument/2006/relationships/hyperlink" Target="http://wales.gov.uk/topics/statistics/about/data-collection/health/mentalhealth/;jsessionid=th1VP2RCG72yK8srK18vXHYTZrh1v8y3x23zBjNwlY325ncLL4L9!-856040559?lang=en" TargetMode="External"/><Relationship Id="rId141" Type="http://schemas.openxmlformats.org/officeDocument/2006/relationships/hyperlink" Target="http://stakeholders.ofcom.org.uk/market-data-research/statistics/" TargetMode="External"/><Relationship Id="rId146" Type="http://schemas.openxmlformats.org/officeDocument/2006/relationships/hyperlink" Target="https://www.gov.uk/government/organisations/department-for-communities-and-local-government/series/house-building-statistic" TargetMode="External"/><Relationship Id="rId167" Type="http://schemas.openxmlformats.org/officeDocument/2006/relationships/hyperlink" Target="http://stakeholders.ofcom.org.uk/binaries/research/telecoms-research/omnibus-survey.pdf" TargetMode="External"/><Relationship Id="rId188" Type="http://schemas.openxmlformats.org/officeDocument/2006/relationships/hyperlink" Target="http://stakeholders.ofcom.org.uk/market-data-research/statistics/" TargetMode="External"/><Relationship Id="rId7" Type="http://schemas.openxmlformats.org/officeDocument/2006/relationships/hyperlink" Target="http://www.hscic.gov.uk/catalogue/PUB02931/adul-psyc-morb-res-hou-sur-eng-2007-apx.pdf" TargetMode="External"/><Relationship Id="rId71" Type="http://schemas.openxmlformats.org/officeDocument/2006/relationships/hyperlink" Target="mailto:anwar.annut@decc.gsi.gov.uk" TargetMode="External"/><Relationship Id="rId92" Type="http://schemas.openxmlformats.org/officeDocument/2006/relationships/hyperlink" Target="http://wales.gov.uk/topics/statistics/about/data-collection/safety/fire/?lang=en" TargetMode="External"/><Relationship Id="rId162" Type="http://schemas.openxmlformats.org/officeDocument/2006/relationships/hyperlink" Target="mailto:market.research@ofcom.org.uk" TargetMode="External"/><Relationship Id="rId183" Type="http://schemas.openxmlformats.org/officeDocument/2006/relationships/hyperlink" Target="mailto:info@statistics.gov.uk" TargetMode="External"/><Relationship Id="rId213" Type="http://schemas.openxmlformats.org/officeDocument/2006/relationships/hyperlink" Target="http://www.forestry.gov.uk/forestry/infd-94uk7h" TargetMode="External"/><Relationship Id="rId218" Type="http://schemas.openxmlformats.org/officeDocument/2006/relationships/hyperlink" Target="http://www.forestry.gov.uk/forestry/infd-94pgy5" TargetMode="External"/><Relationship Id="rId234" Type="http://schemas.openxmlformats.org/officeDocument/2006/relationships/hyperlink" Target="mailto:analyticalservices@detini.gov.uk" TargetMode="External"/><Relationship Id="rId239" Type="http://schemas.openxmlformats.org/officeDocument/2006/relationships/hyperlink" Target="mailto:natalie.low@nao.gsi.gov.uk" TargetMode="External"/><Relationship Id="rId2" Type="http://schemas.openxmlformats.org/officeDocument/2006/relationships/hyperlink" Target="mailto:Andrea.hampson@nsandi.com" TargetMode="External"/><Relationship Id="rId29" Type="http://schemas.openxmlformats.org/officeDocument/2006/relationships/hyperlink" Target="http://www.bsa.natcen.ac.uk/downloads/questionnaires.aspx" TargetMode="External"/><Relationship Id="rId250" Type="http://schemas.openxmlformats.org/officeDocument/2006/relationships/hyperlink" Target="mailto:statistics@dfpni.gov.uk" TargetMode="External"/><Relationship Id="rId255" Type="http://schemas.openxmlformats.org/officeDocument/2006/relationships/hyperlink" Target="http://stakeholders.ofcom.org.uk/market-data-research/market-data/communications-market-reports/cmr14/uk/" TargetMode="External"/><Relationship Id="rId271" Type="http://schemas.openxmlformats.org/officeDocument/2006/relationships/hyperlink" Target="mailto:asu@dsdni.gov.uk" TargetMode="External"/><Relationship Id="rId276" Type="http://schemas.openxmlformats.org/officeDocument/2006/relationships/hyperlink" Target="mailto:Statistics@forestry.gsi.gov.uk" TargetMode="External"/><Relationship Id="rId24" Type="http://schemas.openxmlformats.org/officeDocument/2006/relationships/hyperlink" Target="https://www.gov.uk/government/organisations/department-for-communities-and-local-government/series/house-building-statistic" TargetMode="External"/><Relationship Id="rId40" Type="http://schemas.openxmlformats.org/officeDocument/2006/relationships/hyperlink" Target="https://www.gov.uk/government/publications/dwp-claimant-service-and-experience-survey-2013" TargetMode="External"/><Relationship Id="rId45" Type="http://schemas.openxmlformats.org/officeDocument/2006/relationships/hyperlink" Target="https://www.gov.uk/government/organisations/home-office/series/crime-against-businesses" TargetMode="External"/><Relationship Id="rId66" Type="http://schemas.openxmlformats.org/officeDocument/2006/relationships/hyperlink" Target="http://wales.gov.uk/topics/statistics/about/data-collection/housing/demolitions/?lang=en" TargetMode="External"/><Relationship Id="rId87" Type="http://schemas.openxmlformats.org/officeDocument/2006/relationships/hyperlink" Target="http://www.defra.gov.uk/statistics/foodfarm/farmmanage/fbs/" TargetMode="External"/><Relationship Id="rId110" Type="http://schemas.openxmlformats.org/officeDocument/2006/relationships/hyperlink" Target="http://www.ons.gov.uk/ons/rel/was/wealth-in-great-britain-wave-3/2010-2012/index.html" TargetMode="External"/><Relationship Id="rId115" Type="http://schemas.openxmlformats.org/officeDocument/2006/relationships/hyperlink" Target="mailto:socialsurveys@ons.gsi.gov.uk" TargetMode="External"/><Relationship Id="rId131" Type="http://schemas.openxmlformats.org/officeDocument/2006/relationships/hyperlink" Target="mailto:info@statistics.gov.uk" TargetMode="External"/><Relationship Id="rId136" Type="http://schemas.openxmlformats.org/officeDocument/2006/relationships/hyperlink" Target="http://www.iform.co.uk/" TargetMode="External"/><Relationship Id="rId157" Type="http://schemas.openxmlformats.org/officeDocument/2006/relationships/hyperlink" Target="mailto:info@statistics.gov.uk" TargetMode="External"/><Relationship Id="rId178" Type="http://schemas.openxmlformats.org/officeDocument/2006/relationships/hyperlink" Target="http://www.forestry.gov.uk/forestry/infd-94ukb2" TargetMode="External"/><Relationship Id="rId61" Type="http://schemas.openxmlformats.org/officeDocument/2006/relationships/hyperlink" Target="mailto:socialsurveys@ons.gov.uk" TargetMode="External"/><Relationship Id="rId82" Type="http://schemas.openxmlformats.org/officeDocument/2006/relationships/hyperlink" Target="https://www.gov.uk/government/publications/english-housing-survey-questionnaires" TargetMode="External"/><Relationship Id="rId152" Type="http://schemas.openxmlformats.org/officeDocument/2006/relationships/hyperlink" Target="https://www.gov.uk/government/publications/nts-data-collection-forms" TargetMode="External"/><Relationship Id="rId173" Type="http://schemas.openxmlformats.org/officeDocument/2006/relationships/hyperlink" Target="mailto:market.research@ofcom.org.uk" TargetMode="External"/><Relationship Id="rId194" Type="http://schemas.openxmlformats.org/officeDocument/2006/relationships/hyperlink" Target="http://www.forestry.gov.uk/forestry/infd-94ujw2" TargetMode="External"/><Relationship Id="rId199" Type="http://schemas.openxmlformats.org/officeDocument/2006/relationships/hyperlink" Target="mailto:Andrea.hampson@nsandi.com" TargetMode="External"/><Relationship Id="rId203" Type="http://schemas.openxmlformats.org/officeDocument/2006/relationships/hyperlink" Target="mailto:market.research@ofcom.org.uk" TargetMode="External"/><Relationship Id="rId208" Type="http://schemas.openxmlformats.org/officeDocument/2006/relationships/hyperlink" Target="mailto:statistics@dfpni.gov.uk" TargetMode="External"/><Relationship Id="rId229" Type="http://schemas.openxmlformats.org/officeDocument/2006/relationships/hyperlink" Target="mailto:statistics@deni.gov.uk" TargetMode="External"/><Relationship Id="rId19" Type="http://schemas.openxmlformats.org/officeDocument/2006/relationships/hyperlink" Target="http://www.ons.gov.uk/ons/guide-method/method-quality/specific/labour-market/labour-market-statistics/index.html" TargetMode="External"/><Relationship Id="rId224" Type="http://schemas.openxmlformats.org/officeDocument/2006/relationships/hyperlink" Target="http://www.hscic.gov.uk/article/3743/Smoking-Drinking-and-Drug-Use-among-Young-People-in-England" TargetMode="External"/><Relationship Id="rId240" Type="http://schemas.openxmlformats.org/officeDocument/2006/relationships/hyperlink" Target="mailto:statistics@dfpni.gov.uk" TargetMode="External"/><Relationship Id="rId245" Type="http://schemas.openxmlformats.org/officeDocument/2006/relationships/hyperlink" Target="http://ec.europa.eu/eurostat/statistics-explained/index.php/Glossary:EU_statistics_on_income_and_living_conditions_(EU-SILC)" TargetMode="External"/><Relationship Id="rId261" Type="http://schemas.openxmlformats.org/officeDocument/2006/relationships/hyperlink" Target="mailto:statistics@dfpni.gov.uk" TargetMode="External"/><Relationship Id="rId266" Type="http://schemas.openxmlformats.org/officeDocument/2006/relationships/hyperlink" Target="mailto:andy.brittan@dwp.gsi.gov.uk" TargetMode="External"/><Relationship Id="rId14" Type="http://schemas.openxmlformats.org/officeDocument/2006/relationships/hyperlink" Target="http://stakeholders.ofcom.org.uk/market-data-research/other/cross-media/mystery-shopping/" TargetMode="External"/><Relationship Id="rId30" Type="http://schemas.openxmlformats.org/officeDocument/2006/relationships/hyperlink" Target="mailto:kate.lager@dwp.gsi.gov.uk" TargetMode="External"/><Relationship Id="rId35" Type="http://schemas.openxmlformats.org/officeDocument/2006/relationships/hyperlink" Target="mailto:paul.hirst@education.gsi.gov.uk" TargetMode="External"/><Relationship Id="rId56" Type="http://schemas.openxmlformats.org/officeDocument/2006/relationships/hyperlink" Target="https://www.gov.uk/government/uploads/system/uploads/attachment_data/file/422764/commercial-victimisation-survey-technical-report-2014.pdf" TargetMode="External"/><Relationship Id="rId77" Type="http://schemas.openxmlformats.org/officeDocument/2006/relationships/hyperlink" Target="mailto:debra.ward@historicengland.org.uk" TargetMode="External"/><Relationship Id="rId100" Type="http://schemas.openxmlformats.org/officeDocument/2006/relationships/hyperlink" Target="http://wales.gov.uk/topics/statistics/about/data-collection/housing/hazards/?lang=en" TargetMode="External"/><Relationship Id="rId105" Type="http://schemas.openxmlformats.org/officeDocument/2006/relationships/hyperlink" Target="https://www.gov.uk/search?q=HMRC+stakeholder+engagement+survey" TargetMode="External"/><Relationship Id="rId126" Type="http://schemas.openxmlformats.org/officeDocument/2006/relationships/hyperlink" Target="mailto:Stats.healthinfo@wales.gsi.gov.uk" TargetMode="External"/><Relationship Id="rId147" Type="http://schemas.openxmlformats.org/officeDocument/2006/relationships/hyperlink" Target="mailto:interform.support@communities.gsi.gov.uk" TargetMode="External"/><Relationship Id="rId168" Type="http://schemas.openxmlformats.org/officeDocument/2006/relationships/hyperlink" Target="mailto:info@statistics.gov.uk" TargetMode="External"/><Relationship Id="rId8" Type="http://schemas.openxmlformats.org/officeDocument/2006/relationships/hyperlink" Target="mailto:steven.webster1@hscic.gov.uk" TargetMode="External"/><Relationship Id="rId51" Type="http://schemas.openxmlformats.org/officeDocument/2006/relationships/hyperlink" Target="mailto:paul.hirst@education.gsi.gov.uk" TargetMode="External"/><Relationship Id="rId72" Type="http://schemas.openxmlformats.org/officeDocument/2006/relationships/hyperlink" Target="mailto:anwar.annut@decc.gsi.gov.uk" TargetMode="External"/><Relationship Id="rId93" Type="http://schemas.openxmlformats.org/officeDocument/2006/relationships/hyperlink" Target="mailto:asb@doeni.gov.uk" TargetMode="External"/><Relationship Id="rId98" Type="http://schemas.openxmlformats.org/officeDocument/2006/relationships/hyperlink" Target="mailto:steven.webster1@hscic.gov.uk" TargetMode="External"/><Relationship Id="rId121" Type="http://schemas.openxmlformats.org/officeDocument/2006/relationships/hyperlink" Target="https://www.uktradeinfo.com/Intrastat/ElectronicSubmission/Pages/ElectronicSubmission.aspx" TargetMode="External"/><Relationship Id="rId142" Type="http://schemas.openxmlformats.org/officeDocument/2006/relationships/hyperlink" Target="mailto:market.research@ofcom.org.uk" TargetMode="External"/><Relationship Id="rId163" Type="http://schemas.openxmlformats.org/officeDocument/2006/relationships/hyperlink" Target="http://wales.gov.uk/topics/statistics/about/data-collection/locgov/?lang=en" TargetMode="External"/><Relationship Id="rId184" Type="http://schemas.openxmlformats.org/officeDocument/2006/relationships/hyperlink" Target="https://www.gov.uk/guidance/parental-responsibility-measures-attendance-census" TargetMode="External"/><Relationship Id="rId189" Type="http://schemas.openxmlformats.org/officeDocument/2006/relationships/hyperlink" Target="http://stakeholders.ofcom.org.uk/market-data-research/statistics/" TargetMode="External"/><Relationship Id="rId219" Type="http://schemas.openxmlformats.org/officeDocument/2006/relationships/hyperlink" Target="http://www.forestry.gov.uk/forestry/infd-94pgy5" TargetMode="External"/><Relationship Id="rId3" Type="http://schemas.openxmlformats.org/officeDocument/2006/relationships/hyperlink" Target="mailto:research@sportwales.org.uk" TargetMode="External"/><Relationship Id="rId214" Type="http://schemas.openxmlformats.org/officeDocument/2006/relationships/hyperlink" Target="http://www.forestry.gov.uk/forestry/infd-94uk7h" TargetMode="External"/><Relationship Id="rId230" Type="http://schemas.openxmlformats.org/officeDocument/2006/relationships/hyperlink" Target="mailto:analyticalservices@delni.gov.uk" TargetMode="External"/><Relationship Id="rId235" Type="http://schemas.openxmlformats.org/officeDocument/2006/relationships/hyperlink" Target="http://wales.gov.uk/statistics-and-research/social-housing-stock-rents/?lang=en" TargetMode="External"/><Relationship Id="rId251" Type="http://schemas.openxmlformats.org/officeDocument/2006/relationships/hyperlink" Target="mailto:market.research@ofcom.org.uk" TargetMode="External"/><Relationship Id="rId256" Type="http://schemas.openxmlformats.org/officeDocument/2006/relationships/hyperlink" Target="mailto:statistics@dfpni.gov.uk" TargetMode="External"/><Relationship Id="rId277" Type="http://schemas.openxmlformats.org/officeDocument/2006/relationships/hyperlink" Target="mailto:post16ed.Stats@wales.gsi.gov.uk" TargetMode="External"/><Relationship Id="rId25" Type="http://schemas.openxmlformats.org/officeDocument/2006/relationships/hyperlink" Target="http://www.visitengland.com/biz/resources/insights-and-statistics/research-topics/attractions-research/annual-survey-visits-visitor-attractions" TargetMode="External"/><Relationship Id="rId46" Type="http://schemas.openxmlformats.org/officeDocument/2006/relationships/hyperlink" Target="mailto:Andrea.hampson@nsandi.com" TargetMode="External"/><Relationship Id="rId67" Type="http://schemas.openxmlformats.org/officeDocument/2006/relationships/hyperlink" Target="mailto:socialsurveys@ons.gov.uk" TargetMode="External"/><Relationship Id="rId116" Type="http://schemas.openxmlformats.org/officeDocument/2006/relationships/hyperlink" Target="http://www.ons.gov.uk/ons/guide-method/method-quality/specific/social-and-welfare-methodology/integrated-household-survey/index.html" TargetMode="External"/><Relationship Id="rId137" Type="http://schemas.openxmlformats.org/officeDocument/2006/relationships/hyperlink" Target="https://www.gov.uk/government/publications/completing-local-authority-housing-statistics-2013-to-2014-guidance-notes" TargetMode="External"/><Relationship Id="rId158" Type="http://schemas.openxmlformats.org/officeDocument/2006/relationships/hyperlink" Target="http://stakeholders.ofcom.org.uk/market-data-research/other/tv-research/news-2014/" TargetMode="External"/><Relationship Id="rId272" Type="http://schemas.openxmlformats.org/officeDocument/2006/relationships/hyperlink" Target="mailto:asu@dsdni.gov.uk" TargetMode="External"/><Relationship Id="rId20" Type="http://schemas.openxmlformats.org/officeDocument/2006/relationships/hyperlink" Target="http://www.ons.gov.uk/ons/guide-method/method-quality/specific/labour-market/labour-market-statistics/index.html" TargetMode="External"/><Relationship Id="rId41" Type="http://schemas.openxmlformats.org/officeDocument/2006/relationships/hyperlink" Target="https://www.gov.uk/government/collections/teachers-pension-scheme" TargetMode="External"/><Relationship Id="rId62" Type="http://schemas.openxmlformats.org/officeDocument/2006/relationships/hyperlink" Target="mailto:anwar.annut@decc.gsi.gov.uk" TargetMode="External"/><Relationship Id="rId83" Type="http://schemas.openxmlformats.org/officeDocument/2006/relationships/hyperlink" Target="mailto:claire.frew@dwp.gsi.gov.uk" TargetMode="External"/><Relationship Id="rId88" Type="http://schemas.openxmlformats.org/officeDocument/2006/relationships/hyperlink" Target="mailto:surveyadvice@wales.gsi.gov.uk" TargetMode="External"/><Relationship Id="rId111" Type="http://schemas.openxmlformats.org/officeDocument/2006/relationships/hyperlink" Target="mailto:socialsurveys@ons.gsi.gov.uk" TargetMode="External"/><Relationship Id="rId132" Type="http://schemas.openxmlformats.org/officeDocument/2006/relationships/hyperlink" Target="http://www.ons.gov.uk/ons/about-ons/get-involved/taking-part-in-a-survey/information-for-households/a-to-z-of-household-and-individual-surveys/living-costs-and-food-survey/index.html" TargetMode="External"/><Relationship Id="rId153" Type="http://schemas.openxmlformats.org/officeDocument/2006/relationships/hyperlink" Target="http://wales.gov.uk/topics/statistics/about/data-collection/housing/newbuild/?lang=en" TargetMode="External"/><Relationship Id="rId174" Type="http://schemas.openxmlformats.org/officeDocument/2006/relationships/hyperlink" Target="mailto:lorraine.pearson1@dwp.gsi.gov.uk" TargetMode="External"/><Relationship Id="rId179" Type="http://schemas.openxmlformats.org/officeDocument/2006/relationships/hyperlink" Target="mailto:info@statistics.gov.uk" TargetMode="External"/><Relationship Id="rId195" Type="http://schemas.openxmlformats.org/officeDocument/2006/relationships/hyperlink" Target="http://www.forestry.gov.uk/forestry/infd-94ujw2" TargetMode="External"/><Relationship Id="rId209" Type="http://schemas.openxmlformats.org/officeDocument/2006/relationships/hyperlink" Target="http://wales.gov.uk/topics/statistics/about/data-collection/housing/private/renewalarea/?lang=en" TargetMode="External"/><Relationship Id="rId190" Type="http://schemas.openxmlformats.org/officeDocument/2006/relationships/hyperlink" Target="mailto:NAVYPERS-CNPSRSCH2SO2C@mod.uk" TargetMode="External"/><Relationship Id="rId204" Type="http://schemas.openxmlformats.org/officeDocument/2006/relationships/hyperlink" Target="http://stakeholders.ofcom.org.uk/consultations/psb-review-3/supporting-documents/" TargetMode="External"/><Relationship Id="rId220" Type="http://schemas.openxmlformats.org/officeDocument/2006/relationships/hyperlink" Target="mailto:Statistics@forestry.gsi.gov.uk" TargetMode="External"/><Relationship Id="rId225" Type="http://schemas.openxmlformats.org/officeDocument/2006/relationships/hyperlink" Target="http://www.hscic.gov.uk/catalogue/PUB14579/smok-drin-drug-youn-peop-eng-2013-rep.pdf" TargetMode="External"/><Relationship Id="rId241" Type="http://schemas.openxmlformats.org/officeDocument/2006/relationships/hyperlink" Target="http://www.artswales.org/what-we-do/research/annual-surveys/survey-of-rfos" TargetMode="External"/><Relationship Id="rId246" Type="http://schemas.openxmlformats.org/officeDocument/2006/relationships/hyperlink" Target="http://www.hmrc.gov.uk/research/report312.pdf" TargetMode="External"/><Relationship Id="rId267" Type="http://schemas.openxmlformats.org/officeDocument/2006/relationships/hyperlink" Target="http://wales.gov.uk/topics/statistics/about/data-collection/housing/social/vacancies/?lang=en" TargetMode="External"/><Relationship Id="rId15" Type="http://schemas.openxmlformats.org/officeDocument/2006/relationships/hyperlink" Target="http://wales.gov.uk/topics/statistics/about/data-collection/housing/affordable/affordla/?lang=en" TargetMode="External"/><Relationship Id="rId36" Type="http://schemas.openxmlformats.org/officeDocument/2006/relationships/hyperlink" Target="https://www.gov.uk/government/collections/childcare-and-early-years-providers-survey" TargetMode="External"/><Relationship Id="rId57" Type="http://schemas.openxmlformats.org/officeDocument/2006/relationships/hyperlink" Target="mailto:paul.hirst@education.gsi.gov.uk" TargetMode="External"/><Relationship Id="rId106" Type="http://schemas.openxmlformats.org/officeDocument/2006/relationships/hyperlink" Target="https://www.gov.uk/search?q=HMRC+stakeholder+engagement+survey" TargetMode="External"/><Relationship Id="rId127" Type="http://schemas.openxmlformats.org/officeDocument/2006/relationships/hyperlink" Target="mailto:asu@dsdni.gov.uk" TargetMode="External"/><Relationship Id="rId262" Type="http://schemas.openxmlformats.org/officeDocument/2006/relationships/hyperlink" Target="mailto:michelle.furphy@dcalni.gov.uk" TargetMode="External"/><Relationship Id="rId10" Type="http://schemas.openxmlformats.org/officeDocument/2006/relationships/hyperlink" Target="mailto:steven.webster1@hscic.gov.uk" TargetMode="External"/><Relationship Id="rId31" Type="http://schemas.openxmlformats.org/officeDocument/2006/relationships/hyperlink" Target="http://www.visitengland.com/biz/resources/insights-and-statistics/research-topics/business-confidence-and-performance" TargetMode="External"/><Relationship Id="rId52" Type="http://schemas.openxmlformats.org/officeDocument/2006/relationships/hyperlink" Target="http://stakeholders.ofcom.org.uk/spectrum/glasgow2014/glasgow-2014-games-media-consumption/" TargetMode="External"/><Relationship Id="rId73" Type="http://schemas.openxmlformats.org/officeDocument/2006/relationships/hyperlink" Target="https://www.gov.uk/government/collections/maritime-and-shipping-statistics" TargetMode="External"/><Relationship Id="rId78" Type="http://schemas.openxmlformats.org/officeDocument/2006/relationships/hyperlink" Target="mailto:debra.ward@historicengland.org.uk" TargetMode="External"/><Relationship Id="rId94" Type="http://schemas.openxmlformats.org/officeDocument/2006/relationships/hyperlink" Target="http://www.forestry.gov.uk/forestry/infd-8fme72" TargetMode="External"/><Relationship Id="rId99" Type="http://schemas.openxmlformats.org/officeDocument/2006/relationships/hyperlink" Target="http://wales.gov.uk/topics/statistics/about/data-collection/housing/homeless/?lang=en" TargetMode="External"/><Relationship Id="rId101" Type="http://schemas.openxmlformats.org/officeDocument/2006/relationships/hyperlink" Target="mailto:Stats.pss@wales.gsi.gov.uk" TargetMode="External"/><Relationship Id="rId122" Type="http://schemas.openxmlformats.org/officeDocument/2006/relationships/hyperlink" Target="http://wales.gov.uk/topics/statistics/about/data-collection/agriculture/?lang=en&amp;Status=closed" TargetMode="External"/><Relationship Id="rId143" Type="http://schemas.openxmlformats.org/officeDocument/2006/relationships/hyperlink" Target="mailto:ddc-strategy-commscco@mod.uk" TargetMode="External"/><Relationship Id="rId148" Type="http://schemas.openxmlformats.org/officeDocument/2006/relationships/hyperlink" Target="mailto:Statistics@forestry.gsi.gov.uk" TargetMode="External"/><Relationship Id="rId164" Type="http://schemas.openxmlformats.org/officeDocument/2006/relationships/hyperlink" Target="mailto:Stats.finance@wales.gsi.gov.uk" TargetMode="External"/><Relationship Id="rId169" Type="http://schemas.openxmlformats.org/officeDocument/2006/relationships/hyperlink" Target="mailto:info@statistics.gov.uk" TargetMode="External"/><Relationship Id="rId185" Type="http://schemas.openxmlformats.org/officeDocument/2006/relationships/hyperlink" Target="mailto:market.research@ofcom.org.uk" TargetMode="External"/><Relationship Id="rId4" Type="http://schemas.openxmlformats.org/officeDocument/2006/relationships/hyperlink" Target="http://sport.wales/research--policy/surveys-and-statistics/active-adults-survey.aspx" TargetMode="External"/><Relationship Id="rId9" Type="http://schemas.openxmlformats.org/officeDocument/2006/relationships/hyperlink" Target="http://www.hscic.gov.uk/article/3739/National-Study-of-Health-and-Wellbeing" TargetMode="External"/><Relationship Id="rId180" Type="http://schemas.openxmlformats.org/officeDocument/2006/relationships/hyperlink" Target="http://stakeholders.ofcom.org.uk/binaries/research/cross-media/bill-shock/1398439/Payment_Methods.pdf" TargetMode="External"/><Relationship Id="rId210" Type="http://schemas.openxmlformats.org/officeDocument/2006/relationships/hyperlink" Target="http://wales.gov.uk/topics/statistics/about/data-collection/housing/social/arrears/?lang=en" TargetMode="External"/><Relationship Id="rId215" Type="http://schemas.openxmlformats.org/officeDocument/2006/relationships/hyperlink" Target="mailto:Statistics@forestry.gsi.gov.uk" TargetMode="External"/><Relationship Id="rId236" Type="http://schemas.openxmlformats.org/officeDocument/2006/relationships/hyperlink" Target="http://wales.gov.uk/statistics-and-research/social-housing-stock-rent-data-collection/?lang=en" TargetMode="External"/><Relationship Id="rId257" Type="http://schemas.openxmlformats.org/officeDocument/2006/relationships/hyperlink" Target="mailto:analyticalservices@detini.gov.uk" TargetMode="External"/><Relationship Id="rId278" Type="http://schemas.openxmlformats.org/officeDocument/2006/relationships/hyperlink" Target="mailto:asu@dsdni.gov.uk" TargetMode="External"/><Relationship Id="rId26" Type="http://schemas.openxmlformats.org/officeDocument/2006/relationships/hyperlink" Target="http://www.visitengland.com/biz/resources/insights-and-statistics/research-topics/attractions-research/annual-survey-visits-visitor-attractions" TargetMode="External"/><Relationship Id="rId231" Type="http://schemas.openxmlformats.org/officeDocument/2006/relationships/hyperlink" Target="mailto:statistics@dhsspsni.gov.uk" TargetMode="External"/><Relationship Id="rId252" Type="http://schemas.openxmlformats.org/officeDocument/2006/relationships/hyperlink" Target="mailto:market.research@ofcom.org.uk" TargetMode="External"/><Relationship Id="rId273" Type="http://schemas.openxmlformats.org/officeDocument/2006/relationships/hyperlink" Target="http://www.hscic.gov.uk/article/3742/What-About-Youth-Study" TargetMode="External"/><Relationship Id="rId47" Type="http://schemas.openxmlformats.org/officeDocument/2006/relationships/hyperlink" Target="mailto:Andrea.hampson@nsandi.com" TargetMode="External"/><Relationship Id="rId68" Type="http://schemas.openxmlformats.org/officeDocument/2006/relationships/hyperlink" Target="mailto:market.research@ofcom.org.uk" TargetMode="External"/><Relationship Id="rId89" Type="http://schemas.openxmlformats.org/officeDocument/2006/relationships/hyperlink" Target="mailto:Andrea.hampson@nsandi.com" TargetMode="External"/><Relationship Id="rId112" Type="http://schemas.openxmlformats.org/officeDocument/2006/relationships/hyperlink" Target="mailto:statistics@forestry.gsi.gov.uk" TargetMode="External"/><Relationship Id="rId133" Type="http://schemas.openxmlformats.org/officeDocument/2006/relationships/hyperlink" Target="http://www.iform.co.uk/" TargetMode="External"/><Relationship Id="rId154" Type="http://schemas.openxmlformats.org/officeDocument/2006/relationships/hyperlink" Target="http://wales.gov.uk/topics/statistics/about/data-collection/indicators/?lang=en" TargetMode="External"/><Relationship Id="rId175" Type="http://schemas.openxmlformats.org/officeDocument/2006/relationships/hyperlink" Target="http://www.forestry.gov.uk/forestry/infd-94ukb2" TargetMode="External"/><Relationship Id="rId196" Type="http://schemas.openxmlformats.org/officeDocument/2006/relationships/hyperlink" Target="mailto:Statistics@forestry.gsi.gov.uk" TargetMode="External"/><Relationship Id="rId200" Type="http://schemas.openxmlformats.org/officeDocument/2006/relationships/hyperlink" Target="mailto:Andrea.hampson@nsandi.com" TargetMode="External"/><Relationship Id="rId16" Type="http://schemas.openxmlformats.org/officeDocument/2006/relationships/hyperlink" Target="https://www.gov.uk/government/collections/maritime-and-shipping-statistics" TargetMode="External"/><Relationship Id="rId221" Type="http://schemas.openxmlformats.org/officeDocument/2006/relationships/hyperlink" Target="http://www.forestry.gov.uk/forestry/infd-94pgy5" TargetMode="External"/><Relationship Id="rId242" Type="http://schemas.openxmlformats.org/officeDocument/2006/relationships/hyperlink" Target="mailto:Research@artswales.org.uk" TargetMode="External"/><Relationship Id="rId263" Type="http://schemas.openxmlformats.org/officeDocument/2006/relationships/hyperlink" Target="http://data.understandingsociety.org.uk/documentation/mainstage/questionnaires" TargetMode="External"/><Relationship Id="rId37" Type="http://schemas.openxmlformats.org/officeDocument/2006/relationships/hyperlink" Target="https://www.gov.uk/child-death-data-collection" TargetMode="External"/><Relationship Id="rId58" Type="http://schemas.openxmlformats.org/officeDocument/2006/relationships/hyperlink" Target="mailto:paul.hirst@education.gsi.gov.uk" TargetMode="External"/><Relationship Id="rId79" Type="http://schemas.openxmlformats.org/officeDocument/2006/relationships/hyperlink" Target="http://survey.rezolve.net/ehcas/default.aspx?mod=140" TargetMode="External"/><Relationship Id="rId102" Type="http://schemas.openxmlformats.org/officeDocument/2006/relationships/hyperlink" Target="mailto:socialsurveys@ons.gov.uk" TargetMode="External"/><Relationship Id="rId123" Type="http://schemas.openxmlformats.org/officeDocument/2006/relationships/hyperlink" Target="mailto:Stats.agric@wales.gsi.gov.uk" TargetMode="External"/><Relationship Id="rId144" Type="http://schemas.openxmlformats.org/officeDocument/2006/relationships/hyperlink" Target="https://www.gov.uk/government/publications/public-opinion-surveys" TargetMode="External"/><Relationship Id="rId90" Type="http://schemas.openxmlformats.org/officeDocument/2006/relationships/hyperlink" Target="http://wales.gov.uk/topics/statistics/about/data-collection/safety/fire/?lang=en" TargetMode="External"/><Relationship Id="rId165" Type="http://schemas.openxmlformats.org/officeDocument/2006/relationships/hyperlink" Target="mailto:info@statistics.gov.uk" TargetMode="External"/><Relationship Id="rId186" Type="http://schemas.openxmlformats.org/officeDocument/2006/relationships/hyperlink" Target="mailto:Andrea.hampson@nsandi.com" TargetMode="External"/><Relationship Id="rId211" Type="http://schemas.openxmlformats.org/officeDocument/2006/relationships/hyperlink" Target="http://stakeholders.ofcom.org.uk/binaries/research/affordability/Essential_Comms_Services.pdf" TargetMode="External"/><Relationship Id="rId232" Type="http://schemas.openxmlformats.org/officeDocument/2006/relationships/hyperlink" Target="mailto:research@sportwales.org.uk" TargetMode="External"/><Relationship Id="rId253" Type="http://schemas.openxmlformats.org/officeDocument/2006/relationships/hyperlink" Target="mailto:Andrea.hampson@nsandi.com" TargetMode="External"/><Relationship Id="rId274" Type="http://schemas.openxmlformats.org/officeDocument/2006/relationships/hyperlink" Target="mailto:market.research@ofcom.org.uk" TargetMode="External"/><Relationship Id="rId27" Type="http://schemas.openxmlformats.org/officeDocument/2006/relationships/hyperlink" Target="mailto:james.forsyth-harris2@dwp.gsi.gov.uk" TargetMode="External"/><Relationship Id="rId48" Type="http://schemas.openxmlformats.org/officeDocument/2006/relationships/hyperlink" Target="http://wales.gov.uk/topics/statistics/about/data-collection/health/?lang=en" TargetMode="External"/><Relationship Id="rId69" Type="http://schemas.openxmlformats.org/officeDocument/2006/relationships/hyperlink" Target="mailto:anwar.annut@decc.gsi.gov.uk" TargetMode="External"/><Relationship Id="rId113" Type="http://schemas.openxmlformats.org/officeDocument/2006/relationships/hyperlink" Target="mailto:analyticalservices@delni.gov.uk" TargetMode="External"/><Relationship Id="rId134" Type="http://schemas.openxmlformats.org/officeDocument/2006/relationships/hyperlink" Target="mailto:interform.support@communities.gsi.gov.uk" TargetMode="External"/><Relationship Id="rId80" Type="http://schemas.openxmlformats.org/officeDocument/2006/relationships/hyperlink" Target="mailto:james.forsyth-harris2@dwp.gsi.gov.uk" TargetMode="External"/><Relationship Id="rId155" Type="http://schemas.openxmlformats.org/officeDocument/2006/relationships/hyperlink" Target="mailto:Stats.nsi@wales.gsi.gov.uk" TargetMode="External"/><Relationship Id="rId176" Type="http://schemas.openxmlformats.org/officeDocument/2006/relationships/hyperlink" Target="http://www.forestry.gov.uk/forestry/infd-94ukb2" TargetMode="External"/><Relationship Id="rId197" Type="http://schemas.openxmlformats.org/officeDocument/2006/relationships/hyperlink" Target="http://www.forestry.gov.uk/forestry/infd-94ujw2" TargetMode="External"/><Relationship Id="rId201" Type="http://schemas.openxmlformats.org/officeDocument/2006/relationships/hyperlink" Target="mailto:Andrea.hampson@nsandi.com" TargetMode="External"/><Relationship Id="rId222" Type="http://schemas.openxmlformats.org/officeDocument/2006/relationships/hyperlink" Target="https://www.gov.uk/private-fostering-return" TargetMode="External"/><Relationship Id="rId243" Type="http://schemas.openxmlformats.org/officeDocument/2006/relationships/hyperlink" Target="mailto:tourismresearch@wales.gsi.gov.uk" TargetMode="External"/><Relationship Id="rId264" Type="http://schemas.openxmlformats.org/officeDocument/2006/relationships/hyperlink" Target="https://www.gov.uk/government/uploads/system/uploads/attachment_data/file/407846/bis-15-154-Understanding-growth-small-businesses.pdf" TargetMode="External"/><Relationship Id="rId17" Type="http://schemas.openxmlformats.org/officeDocument/2006/relationships/hyperlink" Target="https://www.gov.uk/government/collections/maritime-and-shipping-statistics" TargetMode="External"/><Relationship Id="rId38" Type="http://schemas.openxmlformats.org/officeDocument/2006/relationships/hyperlink" Target="mailto:hannah.lockley@dwp.gsi.gov.uk" TargetMode="External"/><Relationship Id="rId59" Type="http://schemas.openxmlformats.org/officeDocument/2006/relationships/hyperlink" Target="mailto:paul.hirst@education.gsi.gov.uk" TargetMode="External"/><Relationship Id="rId103" Type="http://schemas.openxmlformats.org/officeDocument/2006/relationships/hyperlink" Target="http://www.hscic.gov.uk/healthsurveyengland" TargetMode="External"/><Relationship Id="rId124" Type="http://schemas.openxmlformats.org/officeDocument/2006/relationships/hyperlink" Target="https://www.gov.uk/guidance/initial-teacher-training-itt-data-management-system" TargetMode="External"/><Relationship Id="rId70" Type="http://schemas.openxmlformats.org/officeDocument/2006/relationships/hyperlink" Target="http://wales.gov.uk/topics/statistics/about/data-collection/housing/private/disabled/?lang=en" TargetMode="External"/><Relationship Id="rId91" Type="http://schemas.openxmlformats.org/officeDocument/2006/relationships/hyperlink" Target="http://wales.gov.uk/topics/statistics/about/data-collection/safety/fire/?lang=en" TargetMode="External"/><Relationship Id="rId145" Type="http://schemas.openxmlformats.org/officeDocument/2006/relationships/hyperlink" Target="mailto:info@statistics.gov.uk" TargetMode="External"/><Relationship Id="rId166" Type="http://schemas.openxmlformats.org/officeDocument/2006/relationships/hyperlink" Target="http://stakeholders.ofcom.org.uk/market-data-research/other/telecoms-research/research-non-geo-service-providers/" TargetMode="External"/><Relationship Id="rId187" Type="http://schemas.openxmlformats.org/officeDocument/2006/relationships/hyperlink" Target="mailto:school.Stats@wales.gsi.gov.uk" TargetMode="External"/><Relationship Id="rId1" Type="http://schemas.openxmlformats.org/officeDocument/2006/relationships/hyperlink" Target="http://www.surveyserver.net/?f=8881" TargetMode="External"/><Relationship Id="rId212" Type="http://schemas.openxmlformats.org/officeDocument/2006/relationships/hyperlink" Target="mailto:Stats.transport@wales.gsi.gov.uk" TargetMode="External"/><Relationship Id="rId233" Type="http://schemas.openxmlformats.org/officeDocument/2006/relationships/hyperlink" Target="http://www.artscouncil.org.uk/what-we-do/research-and-data/evidencing-our-work/stakeholder-focus/" TargetMode="External"/><Relationship Id="rId254" Type="http://schemas.openxmlformats.org/officeDocument/2006/relationships/hyperlink" Target="http://stakeholders.ofcom.org.uk/market-data-research/market-data/communications-market-reports/cmr14/uk/" TargetMode="External"/><Relationship Id="rId28" Type="http://schemas.openxmlformats.org/officeDocument/2006/relationships/hyperlink" Target="http://www.bsa.natcen.ac.uk/?_ga=1.187320040.1103288615.1412079320" TargetMode="External"/><Relationship Id="rId49" Type="http://schemas.openxmlformats.org/officeDocument/2006/relationships/hyperlink" Target="http://wales.gov.uk/topics/statistics/about/data-collection/safety/fire/?lang=en" TargetMode="External"/><Relationship Id="rId114" Type="http://schemas.openxmlformats.org/officeDocument/2006/relationships/hyperlink" Target="mailto:Andrea.hampson@nsandi.com" TargetMode="External"/><Relationship Id="rId275" Type="http://schemas.openxmlformats.org/officeDocument/2006/relationships/hyperlink" Target="http://scotland.forestry.gov.uk/supporting/strategy-policy-guidance/climate-change-renewable-energy/woodfuel-and-bio-energy" TargetMode="External"/><Relationship Id="rId60" Type="http://schemas.openxmlformats.org/officeDocument/2006/relationships/hyperlink" Target="mailto:paul.hirst@education.gsi.gov.uk" TargetMode="External"/><Relationship Id="rId81" Type="http://schemas.openxmlformats.org/officeDocument/2006/relationships/hyperlink" Target="https://www.gov.uk/government/collections/english-housing-survey" TargetMode="External"/><Relationship Id="rId135" Type="http://schemas.openxmlformats.org/officeDocument/2006/relationships/hyperlink" Target="mailto:rachel.tsang@DWP.gsi.gov.uk" TargetMode="External"/><Relationship Id="rId156" Type="http://schemas.openxmlformats.org/officeDocument/2006/relationships/hyperlink" Target="mailto:info@statistics.gov.uk" TargetMode="External"/><Relationship Id="rId177" Type="http://schemas.openxmlformats.org/officeDocument/2006/relationships/hyperlink" Target="mailto:Statistics@forestry.gsi.gov.uk" TargetMode="External"/><Relationship Id="rId198" Type="http://schemas.openxmlformats.org/officeDocument/2006/relationships/hyperlink" Target="http://wales.gov.uk/topics/statistics/about/data-collection/housing/private/privaterenewal/?lang=en" TargetMode="External"/></Relationships>
</file>

<file path=xl/worksheets/_rels/sheet35.xml.rels><?xml version="1.0" encoding="UTF-8" standalone="yes"?>
<Relationships xmlns="http://schemas.openxmlformats.org/package/2006/relationships"><Relationship Id="rId13" Type="http://schemas.openxmlformats.org/officeDocument/2006/relationships/hyperlink" Target="https://www.gov.uk/government/publications/bus-statistics-data-collection-forms" TargetMode="External"/><Relationship Id="rId18" Type="http://schemas.openxmlformats.org/officeDocument/2006/relationships/hyperlink" Target="https://www.gov.uk/government/uploads/system/uploads/attachment_data/file/11800/Blank_form_for_July_2011_count.xls" TargetMode="External"/><Relationship Id="rId26" Type="http://schemas.openxmlformats.org/officeDocument/2006/relationships/hyperlink" Target="mailto:planning.statistics@communities.gsi.gov.uk" TargetMode="External"/><Relationship Id="rId39" Type="http://schemas.openxmlformats.org/officeDocument/2006/relationships/hyperlink" Target="https://www.gov.uk/government/organisations/department-for-transport/series/road-conditions-statistics" TargetMode="External"/><Relationship Id="rId21" Type="http://schemas.openxmlformats.org/officeDocument/2006/relationships/hyperlink" Target="https://www.gov.uk/government/collections/planning-applications-statistics" TargetMode="External"/><Relationship Id="rId34" Type="http://schemas.openxmlformats.org/officeDocument/2006/relationships/hyperlink" Target="https://www.gov.uk/government/organisations/department-for-communities-and-local-government/series/net-supply-of-housing" TargetMode="External"/><Relationship Id="rId42" Type="http://schemas.openxmlformats.org/officeDocument/2006/relationships/hyperlink" Target="https://www.gov.uk/government/collections/road-network-size-and-condition" TargetMode="External"/><Relationship Id="rId47" Type="http://schemas.openxmlformats.org/officeDocument/2006/relationships/hyperlink" Target="https://www.gov.uk/government/collections/local-government-finance-miscellaneous-forms" TargetMode="External"/><Relationship Id="rId50" Type="http://schemas.openxmlformats.org/officeDocument/2006/relationships/hyperlink" Target="mailto:roughsleepingstatistics@communities.gsi.gov.uk" TargetMode="External"/><Relationship Id="rId55" Type="http://schemas.openxmlformats.org/officeDocument/2006/relationships/hyperlink" Target="mailto:analyticalservices@detini.gov.uk" TargetMode="External"/><Relationship Id="rId63" Type="http://schemas.openxmlformats.org/officeDocument/2006/relationships/printerSettings" Target="../printerSettings/printerSettings30.bin"/><Relationship Id="rId7" Type="http://schemas.openxmlformats.org/officeDocument/2006/relationships/hyperlink" Target="http://www.hscic.gov.uk/socialcare/usersurveys" TargetMode="External"/><Relationship Id="rId2" Type="http://schemas.openxmlformats.org/officeDocument/2006/relationships/hyperlink" Target="https://www.gov.uk/government/publications/statutory-homelessness-in-england-january-to-march-2014" TargetMode="External"/><Relationship Id="rId16" Type="http://schemas.openxmlformats.org/officeDocument/2006/relationships/hyperlink" Target="mailto:housing.statistics@communities.gsi.gov.uk" TargetMode="External"/><Relationship Id="rId20" Type="http://schemas.openxmlformats.org/officeDocument/2006/relationships/hyperlink" Target="https://www.gov.uk/government/collections/traveller-caravan-count" TargetMode="External"/><Relationship Id="rId29" Type="http://schemas.openxmlformats.org/officeDocument/2006/relationships/hyperlink" Target="mailto:interform.support@communities.gsi.gov.uk" TargetMode="External"/><Relationship Id="rId41" Type="http://schemas.openxmlformats.org/officeDocument/2006/relationships/hyperlink" Target="https://www.gov.uk/government/collections/road-network-size-and-condition" TargetMode="External"/><Relationship Id="rId54" Type="http://schemas.openxmlformats.org/officeDocument/2006/relationships/hyperlink" Target="https://www.gov.uk/government/publications/general-fund-revenue-account-outturn" TargetMode="External"/><Relationship Id="rId62" Type="http://schemas.openxmlformats.org/officeDocument/2006/relationships/hyperlink" Target="mailto:statistics@dfpni.gov.uk" TargetMode="External"/><Relationship Id="rId1" Type="http://schemas.openxmlformats.org/officeDocument/2006/relationships/hyperlink" Target="mailto:homelessnessstats@communities.gsi.gov.uk" TargetMode="External"/><Relationship Id="rId6" Type="http://schemas.openxmlformats.org/officeDocument/2006/relationships/hyperlink" Target="http://www.hscic.gov.uk/socialcare/usersurveys" TargetMode="External"/><Relationship Id="rId11" Type="http://schemas.openxmlformats.org/officeDocument/2006/relationships/hyperlink" Target="https://www.gov.uk/government/publications/bus-statistics-data-collection-forms" TargetMode="External"/><Relationship Id="rId24" Type="http://schemas.openxmlformats.org/officeDocument/2006/relationships/hyperlink" Target="mailto:eve.smith@dwp.gsi.gov.uk" TargetMode="External"/><Relationship Id="rId32" Type="http://schemas.openxmlformats.org/officeDocument/2006/relationships/hyperlink" Target="https://www.gov.uk/government/organisations/department-for-communities-and-local-government/series/net-supply-of-housing" TargetMode="External"/><Relationship Id="rId37" Type="http://schemas.openxmlformats.org/officeDocument/2006/relationships/hyperlink" Target="https://www.gov.uk/government/collections/local-government-finance-miscellaneous-forms" TargetMode="External"/><Relationship Id="rId40" Type="http://schemas.openxmlformats.org/officeDocument/2006/relationships/hyperlink" Target="https://www.gov.uk/government/organisations/department-for-transport/series/road-conditions-statistics" TargetMode="External"/><Relationship Id="rId45" Type="http://schemas.openxmlformats.org/officeDocument/2006/relationships/hyperlink" Target="mailto:info@statistics.gov.uk" TargetMode="External"/><Relationship Id="rId53" Type="http://schemas.openxmlformats.org/officeDocument/2006/relationships/hyperlink" Target="mailto:analyticalservices@detini.gov.uk" TargetMode="External"/><Relationship Id="rId58" Type="http://schemas.openxmlformats.org/officeDocument/2006/relationships/hyperlink" Target="http://www.hscic.gov.uk/socialcare/usersurveys" TargetMode="External"/><Relationship Id="rId5" Type="http://schemas.openxmlformats.org/officeDocument/2006/relationships/hyperlink" Target="http://www.hscic.gov.uk/socialcare/usersurveys" TargetMode="External"/><Relationship Id="rId15" Type="http://schemas.openxmlformats.org/officeDocument/2006/relationships/hyperlink" Target="https://www.gov.uk/government/collections/traveller-caravan-count" TargetMode="External"/><Relationship Id="rId23" Type="http://schemas.openxmlformats.org/officeDocument/2006/relationships/hyperlink" Target="https://www.gov.uk/government/organisations/department-for-work-pensions/series/fraud-and-error-in-the-benefit-system" TargetMode="External"/><Relationship Id="rId28" Type="http://schemas.openxmlformats.org/officeDocument/2006/relationships/hyperlink" Target="https://www.gov.uk/government/publictions/district-planning-matters-return-ps1-and-ps2" TargetMode="External"/><Relationship Id="rId36" Type="http://schemas.openxmlformats.org/officeDocument/2006/relationships/hyperlink" Target="mailto:borrowing.statistics@communities.gsi.gov.uk" TargetMode="External"/><Relationship Id="rId49" Type="http://schemas.openxmlformats.org/officeDocument/2006/relationships/hyperlink" Target="http://www.hscic.gov.uk/socialcare/collections" TargetMode="External"/><Relationship Id="rId57" Type="http://schemas.openxmlformats.org/officeDocument/2006/relationships/hyperlink" Target="http://www.hscic.gov.uk/socialcare/usersurveys" TargetMode="External"/><Relationship Id="rId61" Type="http://schemas.openxmlformats.org/officeDocument/2006/relationships/hyperlink" Target="https://www.gov.uk/government/publications/taxi-survey-questionnaire" TargetMode="External"/><Relationship Id="rId10" Type="http://schemas.openxmlformats.org/officeDocument/2006/relationships/hyperlink" Target="https://www.gov.uk/government/organisations/department-for-transport/series/bus-statistics" TargetMode="External"/><Relationship Id="rId19" Type="http://schemas.openxmlformats.org/officeDocument/2006/relationships/hyperlink" Target="mailto:paul.hirst@education.gsi.gov.uk" TargetMode="External"/><Relationship Id="rId31" Type="http://schemas.openxmlformats.org/officeDocument/2006/relationships/hyperlink" Target="https://www.gov.uk/house-building-data-notes-and-definitions-includes-p2-full-guidance-notes-and-returns-form" TargetMode="External"/><Relationship Id="rId44" Type="http://schemas.openxmlformats.org/officeDocument/2006/relationships/hyperlink" Target="http://www.healthcheck.nhs.uk/interactive_map/submit_quarterly_data/" TargetMode="External"/><Relationship Id="rId52" Type="http://schemas.openxmlformats.org/officeDocument/2006/relationships/hyperlink" Target="https://www.gov.uk/government/uploads/system/uploads/attachment_data/file/284025/2013_blank_form.xls" TargetMode="External"/><Relationship Id="rId60" Type="http://schemas.openxmlformats.org/officeDocument/2006/relationships/hyperlink" Target="https://www.gov.uk/government/collections/taxi-statistics" TargetMode="External"/><Relationship Id="rId4" Type="http://schemas.openxmlformats.org/officeDocument/2006/relationships/hyperlink" Target="http://www.hscic.gov.uk/socialcare/collections" TargetMode="External"/><Relationship Id="rId9" Type="http://schemas.openxmlformats.org/officeDocument/2006/relationships/hyperlink" Target="https://www.gov.uk/government/collections/disabled-parking-badges-statistics" TargetMode="External"/><Relationship Id="rId14" Type="http://schemas.openxmlformats.org/officeDocument/2006/relationships/hyperlink" Target="mailto:paul.hirst@education.gsi.gov.uk" TargetMode="External"/><Relationship Id="rId22" Type="http://schemas.openxmlformats.org/officeDocument/2006/relationships/hyperlink" Target="https://www.gov.uk/government/publications/county-planning-matters-return-cps1-and-cps2" TargetMode="External"/><Relationship Id="rId27" Type="http://schemas.openxmlformats.org/officeDocument/2006/relationships/hyperlink" Target="https://www.gov.uk/government/collections/planning-applications-statistics" TargetMode="External"/><Relationship Id="rId30" Type="http://schemas.openxmlformats.org/officeDocument/2006/relationships/hyperlink" Target="https://www.gov.uk/government/organisations/department-for-communities-and-local-government/series/house-building-statistic" TargetMode="External"/><Relationship Id="rId35" Type="http://schemas.openxmlformats.org/officeDocument/2006/relationships/hyperlink" Target="https://www.gov.uk/dwelling-stock-data-notes-and-definitions-includes-hfr-full-guidance-notes-and-returns-form" TargetMode="External"/><Relationship Id="rId43" Type="http://schemas.openxmlformats.org/officeDocument/2006/relationships/hyperlink" Target="mailto:info@statistics.gov.uk" TargetMode="External"/><Relationship Id="rId48" Type="http://schemas.openxmlformats.org/officeDocument/2006/relationships/hyperlink" Target="http://www.hscic.gov.uk/socialcare/collections" TargetMode="External"/><Relationship Id="rId56" Type="http://schemas.openxmlformats.org/officeDocument/2006/relationships/hyperlink" Target="http://www.hscic.gov.uk/socialcare/usersurveys" TargetMode="External"/><Relationship Id="rId64" Type="http://schemas.openxmlformats.org/officeDocument/2006/relationships/drawing" Target="../drawings/drawing32.xml"/><Relationship Id="rId8" Type="http://schemas.openxmlformats.org/officeDocument/2006/relationships/hyperlink" Target="https://www.gov.uk/government/organisations/department-for-transport/series/disabled-parking-badges-statistics" TargetMode="External"/><Relationship Id="rId51" Type="http://schemas.openxmlformats.org/officeDocument/2006/relationships/hyperlink" Target="https://www.gov.uk/government/publications/rough-sleeping-in-england-autumn-2013" TargetMode="External"/><Relationship Id="rId3" Type="http://schemas.openxmlformats.org/officeDocument/2006/relationships/hyperlink" Target="https://www.gov.uk/homelessness-data-notes-and-definitions" TargetMode="External"/><Relationship Id="rId12" Type="http://schemas.openxmlformats.org/officeDocument/2006/relationships/hyperlink" Target="https://www.gov.uk/government/organisations/department-for-transport/series/bus-statistics" TargetMode="External"/><Relationship Id="rId17" Type="http://schemas.openxmlformats.org/officeDocument/2006/relationships/hyperlink" Target="mailto:planning.statistics@communities.gsi.gov.uk" TargetMode="External"/><Relationship Id="rId25" Type="http://schemas.openxmlformats.org/officeDocument/2006/relationships/hyperlink" Target="https://www.gov.uk/government/collections/planning-applications-statistics" TargetMode="External"/><Relationship Id="rId33" Type="http://schemas.openxmlformats.org/officeDocument/2006/relationships/hyperlink" Target="mailto:interform.support@communities.gsi.gov.uk" TargetMode="External"/><Relationship Id="rId38" Type="http://schemas.openxmlformats.org/officeDocument/2006/relationships/hyperlink" Target="mailto:info@statistics.gov.uk" TargetMode="External"/><Relationship Id="rId46" Type="http://schemas.openxmlformats.org/officeDocument/2006/relationships/hyperlink" Target="mailto:borrowing.statistics@communities.gsi.gov.uk" TargetMode="External"/><Relationship Id="rId59" Type="http://schemas.openxmlformats.org/officeDocument/2006/relationships/hyperlink" Target="mailto:tourismstatistics@dfpni.gov.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collections/bus-statistics" TargetMode="External"/><Relationship Id="rId13" Type="http://schemas.openxmlformats.org/officeDocument/2006/relationships/hyperlink" Target="https://www.gov.uk/government/collections/light-rail-and-tram-statistics" TargetMode="External"/><Relationship Id="rId18" Type="http://schemas.openxmlformats.org/officeDocument/2006/relationships/hyperlink" Target="https://www.gov.uk/government/collections/taxi-statistics" TargetMode="External"/><Relationship Id="rId26" Type="http://schemas.openxmlformats.org/officeDocument/2006/relationships/hyperlink" Target="http://scotland.forestry.gov.uk/supporting/strategy-policy-guidance/climate-change-renewable-energy/woodfuel-and-bio-energy" TargetMode="External"/><Relationship Id="rId3" Type="http://schemas.openxmlformats.org/officeDocument/2006/relationships/hyperlink" Target="https://www.gov.uk/government/collections/planning-applications-statistics" TargetMode="External"/><Relationship Id="rId21" Type="http://schemas.openxmlformats.org/officeDocument/2006/relationships/hyperlink" Target="http://www.forestry.gov.uk/forestry/infd-8fme72" TargetMode="External"/><Relationship Id="rId7" Type="http://schemas.openxmlformats.org/officeDocument/2006/relationships/hyperlink" Target="https://www.gov.uk/government/policies/making-local-councils-more-transparent-and-accountable-to-local-people/supporting-pages/quarterly-revenue-outturn" TargetMode="External"/><Relationship Id="rId12" Type="http://schemas.openxmlformats.org/officeDocument/2006/relationships/hyperlink" Target="https://www.gov.uk/government/publications/international-road-haulage-survey-respondents-section" TargetMode="External"/><Relationship Id="rId17" Type="http://schemas.openxmlformats.org/officeDocument/2006/relationships/hyperlink" Target="https://www.gov.uk/government/organisations/department-for-transport/series/bus-statistics" TargetMode="External"/><Relationship Id="rId25" Type="http://schemas.openxmlformats.org/officeDocument/2006/relationships/hyperlink" Target="http://www.forestry.gov.uk/forestry/infd-94pgy5" TargetMode="External"/><Relationship Id="rId2" Type="http://schemas.openxmlformats.org/officeDocument/2006/relationships/hyperlink" Target="https://www.gov.uk/government/collections/traveller-caravan-count" TargetMode="External"/><Relationship Id="rId16" Type="http://schemas.openxmlformats.org/officeDocument/2006/relationships/hyperlink" Target="https://www.gov.uk/government/organisations/department-for-transport/series/road-conditions-statistics" TargetMode="External"/><Relationship Id="rId20" Type="http://schemas.openxmlformats.org/officeDocument/2006/relationships/hyperlink" Target="http://www.nwph.net/dentalhealth/" TargetMode="External"/><Relationship Id="rId1" Type="http://schemas.openxmlformats.org/officeDocument/2006/relationships/hyperlink" Target="https://www.gov.uk/government/publications/statutory-homelessness-in-england-january-to-march-2014" TargetMode="External"/><Relationship Id="rId6" Type="http://schemas.openxmlformats.org/officeDocument/2006/relationships/hyperlink" Target="https://www.gov.uk/government/organisations/department-for-communities-and-local-government/series/house-building-statistic" TargetMode="External"/><Relationship Id="rId11" Type="http://schemas.openxmlformats.org/officeDocument/2006/relationships/hyperlink" Target="https://www.gov.uk/government/organisations/department-for-transport/series/bus-statistics" TargetMode="External"/><Relationship Id="rId24" Type="http://schemas.openxmlformats.org/officeDocument/2006/relationships/hyperlink" Target="http://www.forestry.gov.uk/forestry/infd-94uk7h" TargetMode="External"/><Relationship Id="rId5" Type="http://schemas.openxmlformats.org/officeDocument/2006/relationships/hyperlink" Target="http://www.iform.co.uk/" TargetMode="External"/><Relationship Id="rId15" Type="http://schemas.openxmlformats.org/officeDocument/2006/relationships/hyperlink" Target="https://www.gov.uk/government/organisations/department-for-transport/series/road-conditions-statistics" TargetMode="External"/><Relationship Id="rId23" Type="http://schemas.openxmlformats.org/officeDocument/2006/relationships/hyperlink" Target="http://www.forestry.gov.uk/forestry/infd-94ujw2" TargetMode="External"/><Relationship Id="rId10" Type="http://schemas.openxmlformats.org/officeDocument/2006/relationships/hyperlink" Target="https://www.gov.uk/government/organisations/department-for-transport/series/bus-statistics" TargetMode="External"/><Relationship Id="rId19" Type="http://schemas.openxmlformats.org/officeDocument/2006/relationships/hyperlink" Target="https://www.gov.uk/government/collections/national-travel-survey-statistics" TargetMode="External"/><Relationship Id="rId4" Type="http://schemas.openxmlformats.org/officeDocument/2006/relationships/hyperlink" Target="https://www.gov.uk/government/organisations/department-for-communities-and-local-government/series/net-supply-of-housing" TargetMode="External"/><Relationship Id="rId9" Type="http://schemas.openxmlformats.org/officeDocument/2006/relationships/hyperlink" Target="https://www.gov.uk/government/organisations/department-for-transport/series/disabled-parking-badges-statistics" TargetMode="External"/><Relationship Id="rId14" Type="http://schemas.openxmlformats.org/officeDocument/2006/relationships/hyperlink" Target="https://www.gov.uk/government/organisations/department-for-transport/series/bus-statistics" TargetMode="External"/><Relationship Id="rId22" Type="http://schemas.openxmlformats.org/officeDocument/2006/relationships/hyperlink" Target="http://www.forestry.gov.uk/forestry/infd-94ukb2"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publications/employer-ownership-of-skills-pilot-round-1-first-report" TargetMode="External"/><Relationship Id="rId2" Type="http://schemas.openxmlformats.org/officeDocument/2006/relationships/hyperlink" Target="https://www.gov.uk/government/uploads/system/uploads/attachment_data/file/407846/bis-15-154-Understanding-growth-small-businesses.pdf" TargetMode="External"/><Relationship Id="rId1" Type="http://schemas.openxmlformats.org/officeDocument/2006/relationships/hyperlink" Target="https://www.gov.uk/government/publications/pregnancy-and-maternity-discrimination-and-disadvantage-in-the-workplace" TargetMode="External"/><Relationship Id="rId6" Type="http://schemas.openxmlformats.org/officeDocument/2006/relationships/drawing" Target="../drawings/drawing6.xml"/><Relationship Id="rId5" Type="http://schemas.openxmlformats.org/officeDocument/2006/relationships/printerSettings" Target="../printerSettings/printerSettings5.bin"/><Relationship Id="rId4" Type="http://schemas.openxmlformats.org/officeDocument/2006/relationships/hyperlink" Target="https://www.gov.uk/government/uploads/system/uploads/attachment_data/file/412424/bis-15-189-traineeships-first-year-process-evaluation.pdf" TargetMode="External"/></Relationships>
</file>

<file path=xl/worksheets/sheet1.xml><?xml version="1.0" encoding="utf-8"?>
<worksheet xmlns="http://schemas.openxmlformats.org/spreadsheetml/2006/main" xmlns:r="http://schemas.openxmlformats.org/officeDocument/2006/relationships">
  <sheetPr codeName="Sheet2"/>
  <dimension ref="A1:Q49"/>
  <sheetViews>
    <sheetView zoomScale="55" zoomScaleNormal="55" workbookViewId="0"/>
  </sheetViews>
  <sheetFormatPr defaultRowHeight="15"/>
  <cols>
    <col min="1" max="1" width="16.7109375" style="6" customWidth="1"/>
    <col min="2" max="2" width="74.42578125" style="6" customWidth="1"/>
    <col min="3" max="8" width="9.140625" style="6"/>
    <col min="9" max="9" width="38.5703125" style="6" bestFit="1" customWidth="1"/>
    <col min="10" max="10" width="81.7109375" style="6" bestFit="1" customWidth="1"/>
    <col min="11" max="15" width="9.140625" style="6"/>
    <col min="16" max="16" width="43.7109375" style="6" hidden="1" customWidth="1"/>
    <col min="17" max="17" width="89" style="6" hidden="1" customWidth="1"/>
    <col min="18" max="19" width="9.140625" style="6"/>
    <col min="20" max="38" width="9.42578125" style="6" customWidth="1"/>
    <col min="39" max="16384" width="9.140625" style="6"/>
  </cols>
  <sheetData>
    <row r="1" spans="1:17" ht="15" customHeight="1"/>
    <row r="2" spans="1:17" ht="15" customHeight="1">
      <c r="A2" s="10"/>
      <c r="B2" s="417" t="s">
        <v>786</v>
      </c>
      <c r="C2" s="417"/>
      <c r="D2" s="417"/>
      <c r="E2" s="417"/>
      <c r="F2" s="417"/>
      <c r="G2" s="417"/>
      <c r="H2" s="417"/>
      <c r="I2" s="417"/>
      <c r="J2" s="417"/>
    </row>
    <row r="3" spans="1:17" ht="15" customHeight="1">
      <c r="A3" s="10"/>
      <c r="B3" s="417"/>
      <c r="C3" s="417"/>
      <c r="D3" s="417"/>
      <c r="E3" s="417"/>
      <c r="F3" s="417"/>
      <c r="G3" s="417"/>
      <c r="H3" s="417"/>
      <c r="I3" s="417"/>
      <c r="J3" s="417"/>
    </row>
    <row r="4" spans="1:17">
      <c r="A4" s="10"/>
      <c r="B4" s="11"/>
    </row>
    <row r="5" spans="1:17">
      <c r="A5" s="10"/>
      <c r="B5" s="11"/>
      <c r="P5" s="7" t="s">
        <v>782</v>
      </c>
      <c r="Q5" t="s">
        <v>785</v>
      </c>
    </row>
    <row r="6" spans="1:17">
      <c r="A6" s="10"/>
      <c r="B6" s="11"/>
      <c r="P6" s="8" t="s">
        <v>15</v>
      </c>
      <c r="Q6" s="9">
        <v>216</v>
      </c>
    </row>
    <row r="7" spans="1:17">
      <c r="P7" s="8" t="s">
        <v>773</v>
      </c>
      <c r="Q7" s="9">
        <v>5</v>
      </c>
    </row>
    <row r="8" spans="1:17">
      <c r="P8" s="8" t="s">
        <v>772</v>
      </c>
      <c r="Q8" s="9">
        <v>23</v>
      </c>
    </row>
    <row r="9" spans="1:17">
      <c r="P9" s="8" t="s">
        <v>774</v>
      </c>
      <c r="Q9" s="9">
        <v>6</v>
      </c>
    </row>
    <row r="10" spans="1:17">
      <c r="P10" s="8" t="s">
        <v>777</v>
      </c>
      <c r="Q10" s="9">
        <v>2</v>
      </c>
    </row>
    <row r="11" spans="1:17">
      <c r="P11" s="8" t="s">
        <v>780</v>
      </c>
      <c r="Q11" s="9">
        <v>2</v>
      </c>
    </row>
    <row r="12" spans="1:17">
      <c r="P12" s="8" t="s">
        <v>779</v>
      </c>
      <c r="Q12" s="9">
        <v>1</v>
      </c>
    </row>
    <row r="13" spans="1:17">
      <c r="P13" s="8" t="s">
        <v>781</v>
      </c>
      <c r="Q13" s="9">
        <v>2</v>
      </c>
    </row>
    <row r="14" spans="1:17">
      <c r="P14" s="8" t="s">
        <v>770</v>
      </c>
      <c r="Q14" s="9">
        <v>23</v>
      </c>
    </row>
    <row r="15" spans="1:17">
      <c r="P15" s="8" t="s">
        <v>775</v>
      </c>
      <c r="Q15" s="9">
        <v>4</v>
      </c>
    </row>
    <row r="16" spans="1:17">
      <c r="P16" s="8" t="s">
        <v>771</v>
      </c>
      <c r="Q16" s="9">
        <v>9</v>
      </c>
    </row>
    <row r="17" spans="16:17">
      <c r="P17" s="8" t="s">
        <v>13</v>
      </c>
      <c r="Q17" s="9">
        <v>129</v>
      </c>
    </row>
    <row r="18" spans="16:17">
      <c r="P18" s="8" t="s">
        <v>14</v>
      </c>
      <c r="Q18" s="9">
        <v>68</v>
      </c>
    </row>
    <row r="19" spans="16:17">
      <c r="P19" s="8" t="s">
        <v>776</v>
      </c>
      <c r="Q19" s="9">
        <v>9</v>
      </c>
    </row>
    <row r="20" spans="16:17">
      <c r="P20" s="8" t="s">
        <v>783</v>
      </c>
      <c r="Q20" s="9"/>
    </row>
    <row r="21" spans="16:17">
      <c r="P21" s="8" t="s">
        <v>784</v>
      </c>
      <c r="Q21" s="9">
        <v>499</v>
      </c>
    </row>
    <row r="22" spans="16:17">
      <c r="P22"/>
      <c r="Q22"/>
    </row>
    <row r="40" spans="9:10">
      <c r="I40" s="10"/>
      <c r="J40" s="11"/>
    </row>
    <row r="41" spans="9:10">
      <c r="I41" s="10"/>
      <c r="J41" s="11"/>
    </row>
    <row r="42" spans="9:10">
      <c r="I42" s="10"/>
      <c r="J42" s="11"/>
    </row>
    <row r="43" spans="9:10">
      <c r="I43" s="10"/>
      <c r="J43" s="11"/>
    </row>
    <row r="44" spans="9:10">
      <c r="I44" s="10"/>
      <c r="J44" s="11"/>
    </row>
    <row r="45" spans="9:10">
      <c r="I45" s="10"/>
      <c r="J45" s="11"/>
    </row>
    <row r="46" spans="9:10">
      <c r="I46" s="10"/>
      <c r="J46" s="11"/>
    </row>
    <row r="47" spans="9:10">
      <c r="I47" s="10"/>
      <c r="J47" s="11"/>
    </row>
    <row r="48" spans="9:10">
      <c r="I48" s="10"/>
      <c r="J48" s="11"/>
    </row>
    <row r="49" spans="9:10">
      <c r="I49" s="10"/>
      <c r="J49" s="11"/>
    </row>
  </sheetData>
  <mergeCells count="1">
    <mergeCell ref="B2:J3"/>
  </mergeCell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sheetPr codeName="Sheet14"/>
  <dimension ref="A1:DJ9"/>
  <sheetViews>
    <sheetView showGridLines="0" showRowColHeaders="0" zoomScale="70" zoomScaleNormal="70" workbookViewId="0">
      <selection activeCell="A8" sqref="A8"/>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15" customHeight="1">
      <c r="C2" s="418" t="s">
        <v>898</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ht="15" customHeight="1">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customHeight="1"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72">
      <c r="A7" s="90" t="s">
        <v>904</v>
      </c>
      <c r="B7" s="89" t="s">
        <v>898</v>
      </c>
      <c r="C7" s="98" t="s">
        <v>854</v>
      </c>
      <c r="D7" s="87" t="s">
        <v>905</v>
      </c>
      <c r="E7" s="222" t="s">
        <v>1299</v>
      </c>
      <c r="F7" s="117" t="s">
        <v>1299</v>
      </c>
      <c r="G7" s="105" t="s">
        <v>10</v>
      </c>
      <c r="H7" s="206" t="s">
        <v>1418</v>
      </c>
      <c r="I7" s="35" t="s">
        <v>770</v>
      </c>
      <c r="J7" s="249" t="s">
        <v>18</v>
      </c>
      <c r="K7" s="89" t="s">
        <v>883</v>
      </c>
      <c r="L7" s="215">
        <v>3723</v>
      </c>
      <c r="M7" s="208">
        <v>2022</v>
      </c>
      <c r="N7" s="35">
        <v>54</v>
      </c>
      <c r="O7" s="212" t="s">
        <v>62</v>
      </c>
      <c r="P7" s="90" t="s">
        <v>63</v>
      </c>
      <c r="Q7" s="250" t="s">
        <v>1458</v>
      </c>
      <c r="R7" s="89" t="s">
        <v>24</v>
      </c>
      <c r="S7" s="90" t="s">
        <v>25</v>
      </c>
      <c r="T7" s="256">
        <v>41091</v>
      </c>
      <c r="U7" s="206" t="s">
        <v>1417</v>
      </c>
      <c r="V7" s="89" t="s">
        <v>906</v>
      </c>
      <c r="W7" s="21"/>
      <c r="X7" s="22"/>
    </row>
    <row r="8" spans="1:114" ht="63.75" customHeight="1">
      <c r="A8" s="35" t="s">
        <v>901</v>
      </c>
      <c r="B8" s="89" t="s">
        <v>898</v>
      </c>
      <c r="C8" s="105" t="s">
        <v>1300</v>
      </c>
      <c r="D8" s="105" t="s">
        <v>1300</v>
      </c>
      <c r="E8" s="206" t="s">
        <v>1289</v>
      </c>
      <c r="F8" s="206" t="s">
        <v>1289</v>
      </c>
      <c r="G8" s="105" t="s">
        <v>1300</v>
      </c>
      <c r="H8" s="105" t="s">
        <v>1300</v>
      </c>
      <c r="I8" s="105" t="s">
        <v>1300</v>
      </c>
      <c r="J8" s="100" t="s">
        <v>18</v>
      </c>
      <c r="K8" s="35" t="s">
        <v>612</v>
      </c>
      <c r="L8" s="212" t="s">
        <v>902</v>
      </c>
      <c r="M8" s="208">
        <v>380</v>
      </c>
      <c r="N8" s="35">
        <v>76</v>
      </c>
      <c r="O8" s="35" t="s">
        <v>63</v>
      </c>
      <c r="P8" s="105" t="s">
        <v>1300</v>
      </c>
      <c r="Q8" s="206" t="s">
        <v>1289</v>
      </c>
      <c r="R8" s="100" t="s">
        <v>210</v>
      </c>
      <c r="S8" s="105" t="s">
        <v>1300</v>
      </c>
      <c r="T8" s="105" t="s">
        <v>1300</v>
      </c>
      <c r="U8" s="105" t="s">
        <v>1300</v>
      </c>
      <c r="V8" s="225" t="s">
        <v>903</v>
      </c>
    </row>
    <row r="9" spans="1:114" ht="84">
      <c r="A9" s="87" t="s">
        <v>897</v>
      </c>
      <c r="B9" s="89" t="s">
        <v>898</v>
      </c>
      <c r="C9" s="91" t="s">
        <v>60</v>
      </c>
      <c r="D9" s="87" t="s">
        <v>899</v>
      </c>
      <c r="E9" s="206" t="s">
        <v>1289</v>
      </c>
      <c r="F9" s="206" t="s">
        <v>1289</v>
      </c>
      <c r="G9" s="206" t="s">
        <v>1289</v>
      </c>
      <c r="H9" s="206" t="s">
        <v>1418</v>
      </c>
      <c r="I9" s="206" t="s">
        <v>1289</v>
      </c>
      <c r="J9" s="206" t="s">
        <v>1289</v>
      </c>
      <c r="K9" s="206" t="s">
        <v>1289</v>
      </c>
      <c r="L9" s="221">
        <v>4000</v>
      </c>
      <c r="M9" s="213">
        <v>3500</v>
      </c>
      <c r="N9" s="35">
        <v>87.5</v>
      </c>
      <c r="O9" s="35" t="s">
        <v>63</v>
      </c>
      <c r="P9" s="90" t="s">
        <v>62</v>
      </c>
      <c r="Q9" s="216">
        <v>150000</v>
      </c>
      <c r="R9" s="90" t="s">
        <v>24</v>
      </c>
      <c r="S9" s="90" t="s">
        <v>25</v>
      </c>
      <c r="T9" s="206" t="s">
        <v>1417</v>
      </c>
      <c r="U9" s="206" t="s">
        <v>1417</v>
      </c>
      <c r="V9" s="211" t="s">
        <v>900</v>
      </c>
    </row>
  </sheetData>
  <protectedRanges>
    <protectedRange sqref="C554:D557 U554:V557 P554:P557 S554:S557 G554:H557" name="Range1_14_1"/>
    <protectedRange sqref="T554:T557" name="Range1_14_2_1"/>
    <protectedRange sqref="C548:C553 E552:E553 G548:H552 H553" name="Range1_3_29"/>
    <protectedRange sqref="Q554" name="Range2_3_17"/>
    <protectedRange sqref="V65 A65 J65:M65 P65:S65 C65:D65 F65:H65" name="Range1_3_1_1_2"/>
    <protectedRange sqref="A342 V342 J342:M342 P342:Q342" name="Range1_3_2_1_2"/>
    <protectedRange sqref="A355 J355:M355 P355:Q355" name="Range2_3_1_1_1"/>
    <protectedRange sqref="U512:V512 A501:A535 P543:P546 C501:D514 C524:D524 D523 C528:H528 D526:E526 C519:E519 D515:H515 F501:H503 C516:D518 F517:H517 C520:D522 F522:H522 C527:D527 F506:H511 G504:H505 F513:H513 G512:H512 G514:H514 G516:H516 G518:H521 G523:H527 J501:N535 P501:S524 P526:S528 P525:Q525 P529:Q535 D525 V501:V511 V513:V524 V527:V538" name="Range1_14_1_1"/>
    <protectedRange sqref="T17" name="Range2_3_3_1_2"/>
    <protectedRange sqref="T36:U36 T46:T51 T53 T58:U58 T63 T65 T67:T71 T73:T75 T80:T81 T194 T232:T250 T252:T255 T262:T265 T274:U274 T286:T290 T311:T315 T320:T321 T323:T325 T448:T449 T475:T524 T10:U16 T18:U24 U46:U53 T55:U56 U60:U85 U92 T153:U176 U179:U211 T214:U214 T230:U230 U232:U249 U251:U254 U256 T258:U258 T259:T260 U259:U264 U266 U278:U281 T284:U284 U285:U290 T300:U303 T306:U306 T307:T308 U307:U315 U320:U326 U329:U331 U334 U337:U341 T343:U343 U344:U347 T361:U369 T373:U439 U441 U445 U448 T452:U473 U475:U511 U513:U524 T526:U528 T536:U542 T108:U151 T547:U547" name="Range1_3_4_1_2"/>
    <protectedRange sqref="A46" name="Range1_3_3_3"/>
    <protectedRange sqref="V46" name="Range2_3_2_2"/>
    <protectedRange sqref="Q46:R46 C47:C48 J46:M46 C46:D46 C51:C52 H46:H53" name="Range1_3_5_2"/>
    <protectedRange sqref="A60" name="Range1_3_1_1_1_2"/>
    <protectedRange sqref="Q60:R60 J60:M60 T60 C60:H60 V60" name="Range1_3_1_3_1"/>
    <protectedRange sqref="A79" name="Range1_3_6_1"/>
    <protectedRange sqref="Q79:T79 J79:M79 C79:H79 V79" name="Range1_3_7_1"/>
    <protectedRange sqref="C92 E92:F92 H92" name="Range1_3_12_1"/>
    <protectedRange sqref="A230" name="Range2_3_4_1"/>
    <protectedRange sqref="Q230:S230 J230:M230 D230" name="Range2_3_5_1"/>
    <protectedRange sqref="G230:H230" name="Range1_3_9_1"/>
    <protectedRange sqref="A251" name="Range1_3_10_1"/>
    <protectedRange sqref="Q251:T251 J251 C251:E251 G251 L251:M251 V251" name="Range1_3_11_1"/>
    <protectedRange sqref="E259:E260" name="Range1_3_13_1"/>
    <protectedRange sqref="A266" name="Range2_3_6_1"/>
    <protectedRange sqref="R266 D266" name="Range2_3_7_1"/>
    <protectedRange sqref="C266 J266:M266 G266 P266" name="Range1_3_14_1"/>
    <protectedRange sqref="E267:E270 C267:C270 G267:G270" name="Range1_3_4_1_1_1"/>
    <protectedRange sqref="H272 C271:C272 E271:G272" name="Range1_3_1_4_1"/>
    <protectedRange sqref="S266" name="Range2_3_2_1_1"/>
    <protectedRange sqref="T266" name="Range2_3_3_1_1_1"/>
    <protectedRange sqref="C278 E278 H278:H281" name="Range1_3_2_1_1_2"/>
    <protectedRange sqref="E280 C280" name="Range1_3_3_1_1"/>
    <protectedRange sqref="E281 C281" name="Range1_3_5_1_1"/>
    <protectedRange sqref="G295 G297:G298" name="Range1_3_15_1"/>
    <protectedRange sqref="A301:A302" name="Range1_3_16_1"/>
    <protectedRange sqref="Q302:R302 J302:M302 D302" name="Range2_3_8_1"/>
    <protectedRange sqref="Q301:R301 J301:M301 C302:C303 C301:D301" name="Range1_3_17_1"/>
    <protectedRange sqref="D303" name="Range1_3_1_1_1_1_2"/>
    <protectedRange sqref="J305:K305" name="Range2_3_9_1"/>
    <protectedRange sqref="J304:K304" name="Range1_3_1_5_1"/>
    <protectedRange sqref="Q321:R321 J321:M321 V321" name="Range2_3_10_1"/>
    <protectedRange sqref="V320 H322 J320:K320 E326 C320:C326 H324:H326" name="Range1_3_18_1"/>
    <protectedRange sqref="C333 H333" name="Range1_3_19_1"/>
    <protectedRange sqref="A335" name="Range2_3_11_1"/>
    <protectedRange sqref="G336:H336 E334 C334 C336 E336 H334 H337:H341" name="Range1_3_20_1"/>
    <protectedRange sqref="F335 J335:L335 Q335:R335 T335:V335" name="Range2_3_12_1"/>
    <protectedRange sqref="E335 C335 H335" name="Range1_3_1_6_1"/>
    <protectedRange sqref="C337" name="Range1_3_2_3_2"/>
    <protectedRange sqref="A338" name="Range1_3"/>
    <protectedRange sqref="A339" name="Range1_2_2"/>
    <protectedRange sqref="A340" name="Range1_3_21_1"/>
    <protectedRange sqref="D338" name="Range1_1_3"/>
    <protectedRange sqref="D339" name="Range1_1_1_1"/>
    <protectedRange sqref="D340" name="Range1_4_2"/>
    <protectedRange sqref="A346" name="Range1_5_1"/>
    <protectedRange sqref="A347" name="Range1_2_1_2"/>
    <protectedRange sqref="C344:C347 J344:K344" name="Range1_3_22_1"/>
    <protectedRange sqref="D346" name="Range1_1_2_1"/>
    <protectedRange sqref="D347" name="Range1_4_1_1"/>
    <protectedRange sqref="A360" name="Range1_3_23_1"/>
    <protectedRange sqref="J360:K360" name="Range1_3_24_1"/>
    <protectedRange sqref="M360" name="Range1_3_25_1"/>
    <protectedRange sqref="Q360" name="Range1_3_26_1"/>
    <protectedRange sqref="V360" name="Range1_3_27_1"/>
    <protectedRange sqref="J363:K368 D363:D365 H363:H369" name="Range1_3_28_1"/>
    <protectedRange sqref="A536" name="Range2_3_14_1"/>
    <protectedRange sqref="Q536:S536 J536:N536 D536" name="Range2_3_15_1"/>
    <protectedRange sqref="C536:C542 E541:E542 G536:H537 C515 G538:G541 H538:H542" name="Range1_3_29_1"/>
    <protectedRange sqref="Q543" name="Range2_3_17_1"/>
    <protectedRange sqref="A373:A438" name="Range1_7_1"/>
    <protectedRange sqref="D373:D438 D55:D56 F397" name="Range1_1_4_1"/>
    <protectedRange sqref="H55:H56 H373:H438" name="Range1_2_3_1"/>
    <protectedRange sqref="H439:H451 H178" name="Range1_2_1_1_1"/>
    <protectedRange sqref="L373:L438 L448 L55:L56" name="Range1_3_31_1"/>
    <protectedRange sqref="M373:M438 M448 M55:M56" name="Range1_3_32_1"/>
    <protectedRange sqref="P373 P448 R373:S373 R448:S448 P55:P56 V373:V439 P374:S438 V448" name="Range1_3_33_1"/>
    <protectedRange sqref="A441" name="Range2_3_16_2"/>
    <protectedRange sqref="A440" name="Range1_3_2_4_2"/>
    <protectedRange sqref="R441 O441 D441 T441 J441:M441" name="Range2_3_16_1_1"/>
    <protectedRange sqref="C441:C444 E442:E443 G441" name="Range1_3_34_1"/>
    <protectedRange sqref="R440 T440:V440 J440 V441 C440:F440 L440:M440" name="Range1_3_2_5_1"/>
    <protectedRange sqref="E444" name="Range1_3_3_2_1"/>
    <protectedRange sqref="V444:V445" name="Range1_3_2_4_1_1"/>
    <protectedRange sqref="E446 C451 G449 E450:E451 C446:C449" name="Range1_3_35_1"/>
    <protectedRange sqref="E447 C447" name="Range1_3_1_8_1"/>
    <protectedRange sqref="C445 E445" name="Range1_3_2_1_1_1_1"/>
    <protectedRange sqref="E450" name="Range1_3_2_2_1_1_1"/>
    <protectedRange sqref="C450 E450" name="Range1_3_1_1_1_1_1_1"/>
    <protectedRange sqref="E448" name="Range1_3_2_3_1_1"/>
    <protectedRange sqref="Q373:Q438" name="Range1_3_30_1"/>
    <protectedRange sqref="T7:U7" name="Range1_3_4_1"/>
    <protectedRange sqref="T8:U8" name="Range1_3_4_1_1"/>
    <protectedRange sqref="U9" name="Range1_3_4_1_3"/>
  </protectedRanges>
  <autoFilter ref="A6:V6">
    <sortState ref="A7:V550">
      <sortCondition ref="B6:B550"/>
    </sortState>
  </autoFilter>
  <dataConsolidate/>
  <mergeCells count="1">
    <mergeCell ref="C2:E4"/>
  </mergeCells>
  <conditionalFormatting sqref="V7 E7:G7 F8:F9">
    <cfRule type="expression" dxfId="174" priority="3" stopIfTrue="1">
      <formula>#REF!="C"</formula>
    </cfRule>
  </conditionalFormatting>
  <conditionalFormatting sqref="S8">
    <cfRule type="expression" dxfId="173" priority="2" stopIfTrue="1">
      <formula>#REF!="C"</formula>
    </cfRule>
  </conditionalFormatting>
  <conditionalFormatting sqref="S9:T9">
    <cfRule type="expression" dxfId="172" priority="1" stopIfTrue="1">
      <formula>#REF!="C"</formula>
    </cfRule>
  </conditionalFormatting>
  <hyperlinks>
    <hyperlink ref="V7" r:id="rId1" display="paul.hirst@education.gsi.gov.uk"/>
    <hyperlink ref="E7" r:id="rId2"/>
    <hyperlink ref="F7" r:id="rId3"/>
    <hyperlink ref="V8" r:id="rId4" display="mailto:anwar.annut@decc.gsi.gov.uk"/>
    <hyperlink ref="V9" r:id="rId5"/>
  </hyperlinks>
  <pageMargins left="0.7" right="0.7" top="0.75" bottom="0.75" header="0.3" footer="0.3"/>
  <pageSetup paperSize="9" orientation="portrait" r:id="rId6"/>
  <drawing r:id="rId7"/>
</worksheet>
</file>

<file path=xl/worksheets/sheet11.xml><?xml version="1.0" encoding="utf-8"?>
<worksheet xmlns="http://schemas.openxmlformats.org/spreadsheetml/2006/main" xmlns:r="http://schemas.openxmlformats.org/officeDocument/2006/relationships">
  <sheetPr codeName="Sheet15"/>
  <dimension ref="A1:DJ25"/>
  <sheetViews>
    <sheetView showGridLines="0" showRowColHeaders="0" zoomScale="70" zoomScaleNormal="70" workbookViewId="0">
      <selection activeCell="A5" sqref="A5"/>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1592</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60">
      <c r="A7" s="296" t="s">
        <v>66</v>
      </c>
      <c r="B7" s="89" t="s">
        <v>907</v>
      </c>
      <c r="C7" s="91" t="s">
        <v>908</v>
      </c>
      <c r="D7" s="87" t="s">
        <v>909</v>
      </c>
      <c r="E7" s="117" t="s">
        <v>1299</v>
      </c>
      <c r="F7" s="117" t="s">
        <v>1299</v>
      </c>
      <c r="G7" s="91" t="s">
        <v>10</v>
      </c>
      <c r="H7" s="87" t="s">
        <v>68</v>
      </c>
      <c r="I7" s="35" t="s">
        <v>15</v>
      </c>
      <c r="J7" s="207" t="s">
        <v>17</v>
      </c>
      <c r="K7" s="207" t="s">
        <v>612</v>
      </c>
      <c r="L7" s="221">
        <v>326</v>
      </c>
      <c r="M7" s="213">
        <v>323</v>
      </c>
      <c r="N7" s="35">
        <v>99</v>
      </c>
      <c r="O7" s="212" t="s">
        <v>62</v>
      </c>
      <c r="P7" s="90" t="s">
        <v>63</v>
      </c>
      <c r="Q7" s="216">
        <v>193200</v>
      </c>
      <c r="R7" s="90" t="s">
        <v>24</v>
      </c>
      <c r="S7" s="90" t="s">
        <v>37</v>
      </c>
      <c r="T7" s="90" t="s">
        <v>69</v>
      </c>
      <c r="U7" s="206" t="s">
        <v>1417</v>
      </c>
      <c r="V7" s="211" t="s">
        <v>70</v>
      </c>
    </row>
    <row r="8" spans="1:114" ht="36">
      <c r="A8" s="90" t="s">
        <v>910</v>
      </c>
      <c r="B8" s="89" t="s">
        <v>907</v>
      </c>
      <c r="C8" s="91" t="s">
        <v>28</v>
      </c>
      <c r="D8" s="87" t="s">
        <v>911</v>
      </c>
      <c r="E8" s="206" t="s">
        <v>1289</v>
      </c>
      <c r="F8" s="206" t="s">
        <v>1289</v>
      </c>
      <c r="G8" s="91" t="s">
        <v>9</v>
      </c>
      <c r="H8" s="91" t="s">
        <v>71</v>
      </c>
      <c r="I8" s="35" t="s">
        <v>13</v>
      </c>
      <c r="J8" s="207" t="s">
        <v>16</v>
      </c>
      <c r="K8" s="207" t="s">
        <v>19</v>
      </c>
      <c r="L8" s="221">
        <v>1742</v>
      </c>
      <c r="M8" s="213">
        <v>1655</v>
      </c>
      <c r="N8" s="35">
        <v>95</v>
      </c>
      <c r="O8" s="212" t="s">
        <v>62</v>
      </c>
      <c r="P8" s="90" t="s">
        <v>62</v>
      </c>
      <c r="Q8" s="216">
        <v>43000</v>
      </c>
      <c r="R8" s="90" t="s">
        <v>24</v>
      </c>
      <c r="S8" s="90" t="s">
        <v>25</v>
      </c>
      <c r="T8" s="90">
        <v>2012</v>
      </c>
      <c r="U8" s="206" t="s">
        <v>1417</v>
      </c>
      <c r="V8" s="87" t="s">
        <v>72</v>
      </c>
    </row>
    <row r="9" spans="1:114" ht="53.25" customHeight="1">
      <c r="A9" s="90" t="s">
        <v>73</v>
      </c>
      <c r="B9" s="89" t="s">
        <v>907</v>
      </c>
      <c r="C9" s="91" t="s">
        <v>908</v>
      </c>
      <c r="D9" s="87" t="s">
        <v>74</v>
      </c>
      <c r="E9" s="117" t="s">
        <v>1299</v>
      </c>
      <c r="F9" s="206" t="s">
        <v>1289</v>
      </c>
      <c r="G9" s="91" t="s">
        <v>10</v>
      </c>
      <c r="H9" s="87" t="s">
        <v>912</v>
      </c>
      <c r="I9" s="35" t="s">
        <v>15</v>
      </c>
      <c r="J9" s="207" t="s">
        <v>18</v>
      </c>
      <c r="K9" s="207" t="s">
        <v>19</v>
      </c>
      <c r="L9" s="221">
        <v>65</v>
      </c>
      <c r="M9" s="213">
        <v>55</v>
      </c>
      <c r="N9" s="35">
        <v>85</v>
      </c>
      <c r="O9" s="212" t="s">
        <v>62</v>
      </c>
      <c r="P9" s="90" t="s">
        <v>340</v>
      </c>
      <c r="Q9" s="216">
        <v>1840</v>
      </c>
      <c r="R9" s="90" t="s">
        <v>24</v>
      </c>
      <c r="S9" s="90" t="s">
        <v>37</v>
      </c>
      <c r="T9" s="206" t="s">
        <v>1417</v>
      </c>
      <c r="U9" s="206" t="s">
        <v>1417</v>
      </c>
      <c r="V9" s="211" t="s">
        <v>88</v>
      </c>
    </row>
    <row r="10" spans="1:114" ht="36">
      <c r="A10" s="87" t="s">
        <v>75</v>
      </c>
      <c r="B10" s="89" t="s">
        <v>907</v>
      </c>
      <c r="C10" s="91" t="s">
        <v>60</v>
      </c>
      <c r="D10" s="87" t="s">
        <v>97</v>
      </c>
      <c r="E10" s="206" t="s">
        <v>1289</v>
      </c>
      <c r="F10" s="206" t="s">
        <v>1289</v>
      </c>
      <c r="G10" s="91" t="s">
        <v>10</v>
      </c>
      <c r="H10" s="206" t="s">
        <v>1418</v>
      </c>
      <c r="I10" s="35" t="s">
        <v>15</v>
      </c>
      <c r="J10" s="207" t="s">
        <v>16</v>
      </c>
      <c r="K10" s="207" t="s">
        <v>612</v>
      </c>
      <c r="L10" s="221">
        <v>444</v>
      </c>
      <c r="M10" s="213">
        <v>444</v>
      </c>
      <c r="N10" s="35">
        <v>100</v>
      </c>
      <c r="O10" s="212" t="s">
        <v>62</v>
      </c>
      <c r="P10" s="90" t="s">
        <v>63</v>
      </c>
      <c r="Q10" s="216">
        <v>16650</v>
      </c>
      <c r="R10" s="90" t="s">
        <v>24</v>
      </c>
      <c r="S10" s="90" t="s">
        <v>37</v>
      </c>
      <c r="T10" s="90">
        <v>2013</v>
      </c>
      <c r="U10" s="206" t="s">
        <v>1417</v>
      </c>
      <c r="V10" s="211" t="s">
        <v>913</v>
      </c>
    </row>
    <row r="11" spans="1:114" ht="36">
      <c r="A11" s="87" t="s">
        <v>76</v>
      </c>
      <c r="B11" s="89" t="s">
        <v>907</v>
      </c>
      <c r="C11" s="91" t="s">
        <v>60</v>
      </c>
      <c r="D11" s="87" t="s">
        <v>97</v>
      </c>
      <c r="E11" s="206" t="s">
        <v>1289</v>
      </c>
      <c r="F11" s="117" t="s">
        <v>1299</v>
      </c>
      <c r="G11" s="91" t="s">
        <v>10</v>
      </c>
      <c r="H11" s="206" t="s">
        <v>1418</v>
      </c>
      <c r="I11" s="35" t="s">
        <v>15</v>
      </c>
      <c r="J11" s="207" t="s">
        <v>16</v>
      </c>
      <c r="K11" s="207" t="s">
        <v>612</v>
      </c>
      <c r="L11" s="221">
        <v>326</v>
      </c>
      <c r="M11" s="213">
        <v>326</v>
      </c>
      <c r="N11" s="35">
        <v>100</v>
      </c>
      <c r="O11" s="212" t="s">
        <v>62</v>
      </c>
      <c r="P11" s="90" t="s">
        <v>63</v>
      </c>
      <c r="Q11" s="216">
        <v>22413</v>
      </c>
      <c r="R11" s="90" t="s">
        <v>24</v>
      </c>
      <c r="S11" s="90" t="s">
        <v>37</v>
      </c>
      <c r="T11" s="206" t="s">
        <v>1417</v>
      </c>
      <c r="U11" s="206" t="s">
        <v>1417</v>
      </c>
      <c r="V11" s="90" t="s">
        <v>77</v>
      </c>
      <c r="W11" s="24"/>
      <c r="X11" s="22"/>
    </row>
    <row r="12" spans="1:114" ht="84">
      <c r="A12" s="296" t="s">
        <v>78</v>
      </c>
      <c r="B12" s="89" t="s">
        <v>907</v>
      </c>
      <c r="C12" s="91" t="s">
        <v>908</v>
      </c>
      <c r="D12" s="87" t="s">
        <v>914</v>
      </c>
      <c r="E12" s="259" t="s">
        <v>1299</v>
      </c>
      <c r="F12" s="260" t="s">
        <v>1299</v>
      </c>
      <c r="G12" s="91" t="s">
        <v>10</v>
      </c>
      <c r="H12" s="90" t="s">
        <v>915</v>
      </c>
      <c r="I12" s="35" t="s">
        <v>15</v>
      </c>
      <c r="J12" s="207" t="s">
        <v>17</v>
      </c>
      <c r="K12" s="207" t="s">
        <v>612</v>
      </c>
      <c r="L12" s="221">
        <v>326</v>
      </c>
      <c r="M12" s="213">
        <v>300</v>
      </c>
      <c r="N12" s="35">
        <v>92</v>
      </c>
      <c r="O12" s="212" t="s">
        <v>62</v>
      </c>
      <c r="P12" s="90" t="s">
        <v>63</v>
      </c>
      <c r="Q12" s="216">
        <v>35000</v>
      </c>
      <c r="R12" s="90" t="s">
        <v>24</v>
      </c>
      <c r="S12" s="35" t="s">
        <v>1447</v>
      </c>
      <c r="T12" s="90">
        <v>1979</v>
      </c>
      <c r="U12" s="206" t="s">
        <v>1417</v>
      </c>
      <c r="V12" s="211" t="s">
        <v>79</v>
      </c>
      <c r="W12" s="21"/>
      <c r="X12" s="22"/>
    </row>
    <row r="13" spans="1:114" ht="60">
      <c r="A13" s="87" t="s">
        <v>80</v>
      </c>
      <c r="B13" s="89" t="s">
        <v>907</v>
      </c>
      <c r="C13" s="91" t="s">
        <v>908</v>
      </c>
      <c r="D13" s="87" t="s">
        <v>81</v>
      </c>
      <c r="E13" s="117" t="s">
        <v>1299</v>
      </c>
      <c r="F13" s="117" t="s">
        <v>1299</v>
      </c>
      <c r="G13" s="91" t="s">
        <v>10</v>
      </c>
      <c r="H13" s="90" t="s">
        <v>916</v>
      </c>
      <c r="I13" s="35" t="s">
        <v>15</v>
      </c>
      <c r="J13" s="207" t="s">
        <v>17</v>
      </c>
      <c r="K13" s="207" t="s">
        <v>612</v>
      </c>
      <c r="L13" s="213">
        <v>162</v>
      </c>
      <c r="M13" s="213">
        <v>161</v>
      </c>
      <c r="N13" s="35">
        <v>99</v>
      </c>
      <c r="O13" s="212" t="s">
        <v>62</v>
      </c>
      <c r="P13" s="90" t="s">
        <v>63</v>
      </c>
      <c r="Q13" s="216">
        <v>4050</v>
      </c>
      <c r="R13" s="90" t="s">
        <v>24</v>
      </c>
      <c r="S13" s="90" t="s">
        <v>37</v>
      </c>
      <c r="T13" s="206" t="s">
        <v>1417</v>
      </c>
      <c r="U13" s="206" t="s">
        <v>1417</v>
      </c>
      <c r="V13" s="211" t="s">
        <v>82</v>
      </c>
      <c r="W13" s="21"/>
      <c r="X13" s="22"/>
    </row>
    <row r="14" spans="1:114" ht="36">
      <c r="A14" s="89" t="s">
        <v>927</v>
      </c>
      <c r="B14" s="89" t="s">
        <v>907</v>
      </c>
      <c r="C14" s="98" t="s">
        <v>854</v>
      </c>
      <c r="D14" s="35" t="s">
        <v>928</v>
      </c>
      <c r="E14" s="222" t="s">
        <v>1299</v>
      </c>
      <c r="F14" s="222" t="s">
        <v>1299</v>
      </c>
      <c r="G14" s="105" t="s">
        <v>10</v>
      </c>
      <c r="H14" s="206" t="s">
        <v>1418</v>
      </c>
      <c r="I14" s="35" t="s">
        <v>770</v>
      </c>
      <c r="J14" s="249" t="s">
        <v>18</v>
      </c>
      <c r="K14" s="89" t="s">
        <v>881</v>
      </c>
      <c r="L14" s="215">
        <v>13300</v>
      </c>
      <c r="M14" s="208">
        <v>13300</v>
      </c>
      <c r="N14" s="35">
        <v>100</v>
      </c>
      <c r="O14" s="212" t="s">
        <v>62</v>
      </c>
      <c r="P14" s="90" t="s">
        <v>63</v>
      </c>
      <c r="Q14" s="250" t="s">
        <v>1477</v>
      </c>
      <c r="R14" s="89" t="s">
        <v>24</v>
      </c>
      <c r="S14" s="90" t="s">
        <v>25</v>
      </c>
      <c r="T14" s="256">
        <v>39539</v>
      </c>
      <c r="U14" s="206" t="s">
        <v>1417</v>
      </c>
      <c r="V14" s="89" t="s">
        <v>929</v>
      </c>
    </row>
    <row r="15" spans="1:114" ht="40.5" customHeight="1">
      <c r="A15" s="296" t="s">
        <v>83</v>
      </c>
      <c r="B15" s="89" t="s">
        <v>907</v>
      </c>
      <c r="C15" s="91" t="s">
        <v>908</v>
      </c>
      <c r="D15" s="87" t="s">
        <v>917</v>
      </c>
      <c r="E15" s="117" t="s">
        <v>1299</v>
      </c>
      <c r="F15" s="117" t="s">
        <v>1299</v>
      </c>
      <c r="G15" s="91" t="s">
        <v>10</v>
      </c>
      <c r="H15" s="90" t="s">
        <v>84</v>
      </c>
      <c r="I15" s="35" t="s">
        <v>15</v>
      </c>
      <c r="J15" s="207" t="s">
        <v>17</v>
      </c>
      <c r="K15" s="207" t="s">
        <v>612</v>
      </c>
      <c r="L15" s="208">
        <v>337</v>
      </c>
      <c r="M15" s="208">
        <v>336</v>
      </c>
      <c r="N15" s="35">
        <v>99</v>
      </c>
      <c r="O15" s="212" t="s">
        <v>62</v>
      </c>
      <c r="P15" s="90" t="s">
        <v>63</v>
      </c>
      <c r="Q15" s="265">
        <v>12750</v>
      </c>
      <c r="R15" s="90" t="s">
        <v>24</v>
      </c>
      <c r="S15" s="90" t="s">
        <v>37</v>
      </c>
      <c r="T15" s="206" t="s">
        <v>1417</v>
      </c>
      <c r="U15" s="206" t="s">
        <v>1417</v>
      </c>
      <c r="V15" s="211" t="s">
        <v>82</v>
      </c>
      <c r="W15" s="31"/>
    </row>
    <row r="16" spans="1:114" ht="24">
      <c r="A16" s="87" t="s">
        <v>85</v>
      </c>
      <c r="B16" s="89" t="s">
        <v>907</v>
      </c>
      <c r="C16" s="91" t="s">
        <v>908</v>
      </c>
      <c r="D16" s="87" t="s">
        <v>86</v>
      </c>
      <c r="E16" s="206" t="s">
        <v>1289</v>
      </c>
      <c r="F16" s="206" t="s">
        <v>1289</v>
      </c>
      <c r="G16" s="91" t="s">
        <v>10</v>
      </c>
      <c r="H16" s="90" t="s">
        <v>84</v>
      </c>
      <c r="I16" s="35" t="s">
        <v>15</v>
      </c>
      <c r="J16" s="207" t="s">
        <v>16</v>
      </c>
      <c r="K16" s="207" t="s">
        <v>612</v>
      </c>
      <c r="L16" s="208">
        <v>186</v>
      </c>
      <c r="M16" s="208">
        <v>186</v>
      </c>
      <c r="N16" s="35">
        <v>100</v>
      </c>
      <c r="O16" s="212" t="s">
        <v>62</v>
      </c>
      <c r="P16" s="90" t="s">
        <v>63</v>
      </c>
      <c r="Q16" s="265">
        <v>2920</v>
      </c>
      <c r="R16" s="90" t="s">
        <v>24</v>
      </c>
      <c r="S16" s="90" t="s">
        <v>25</v>
      </c>
      <c r="T16" s="206" t="s">
        <v>1417</v>
      </c>
      <c r="U16" s="206" t="s">
        <v>1417</v>
      </c>
      <c r="V16" s="211" t="s">
        <v>82</v>
      </c>
      <c r="W16" s="31"/>
    </row>
    <row r="17" spans="1:23" ht="48">
      <c r="A17" s="89" t="s">
        <v>87</v>
      </c>
      <c r="B17" s="89" t="s">
        <v>907</v>
      </c>
      <c r="C17" s="91" t="s">
        <v>908</v>
      </c>
      <c r="D17" s="87" t="s">
        <v>918</v>
      </c>
      <c r="E17" s="117" t="s">
        <v>1299</v>
      </c>
      <c r="F17" s="117" t="s">
        <v>1299</v>
      </c>
      <c r="G17" s="91" t="s">
        <v>10</v>
      </c>
      <c r="H17" s="206" t="s">
        <v>1418</v>
      </c>
      <c r="I17" s="35" t="s">
        <v>15</v>
      </c>
      <c r="J17" s="207" t="s">
        <v>17</v>
      </c>
      <c r="K17" s="207" t="s">
        <v>612</v>
      </c>
      <c r="L17" s="208">
        <v>326</v>
      </c>
      <c r="M17" s="208">
        <v>300</v>
      </c>
      <c r="N17" s="35">
        <v>92</v>
      </c>
      <c r="O17" s="212" t="s">
        <v>62</v>
      </c>
      <c r="P17" s="90" t="s">
        <v>340</v>
      </c>
      <c r="Q17" s="265">
        <v>1330</v>
      </c>
      <c r="R17" s="90" t="s">
        <v>24</v>
      </c>
      <c r="S17" s="90" t="s">
        <v>37</v>
      </c>
      <c r="T17" s="206" t="s">
        <v>1417</v>
      </c>
      <c r="U17" s="206" t="s">
        <v>1417</v>
      </c>
      <c r="V17" s="211" t="s">
        <v>88</v>
      </c>
      <c r="W17" s="31"/>
    </row>
    <row r="18" spans="1:23" ht="48">
      <c r="A18" s="296" t="s">
        <v>89</v>
      </c>
      <c r="B18" s="89" t="s">
        <v>907</v>
      </c>
      <c r="C18" s="91" t="s">
        <v>908</v>
      </c>
      <c r="D18" s="87" t="s">
        <v>919</v>
      </c>
      <c r="E18" s="117" t="s">
        <v>1301</v>
      </c>
      <c r="F18" s="117" t="s">
        <v>1299</v>
      </c>
      <c r="G18" s="91" t="s">
        <v>10</v>
      </c>
      <c r="H18" s="206" t="s">
        <v>1418</v>
      </c>
      <c r="I18" s="35" t="s">
        <v>15</v>
      </c>
      <c r="J18" s="207" t="s">
        <v>17</v>
      </c>
      <c r="K18" s="207" t="s">
        <v>612</v>
      </c>
      <c r="L18" s="208">
        <v>293</v>
      </c>
      <c r="M18" s="208">
        <v>274</v>
      </c>
      <c r="N18" s="35">
        <v>94</v>
      </c>
      <c r="O18" s="212" t="s">
        <v>62</v>
      </c>
      <c r="P18" s="90" t="s">
        <v>63</v>
      </c>
      <c r="Q18" s="265">
        <v>12800</v>
      </c>
      <c r="R18" s="90" t="s">
        <v>24</v>
      </c>
      <c r="S18" s="90" t="s">
        <v>25</v>
      </c>
      <c r="T18" s="206" t="s">
        <v>1417</v>
      </c>
      <c r="U18" s="206" t="s">
        <v>1417</v>
      </c>
      <c r="V18" s="211" t="s">
        <v>88</v>
      </c>
      <c r="W18" s="31"/>
    </row>
    <row r="19" spans="1:23" ht="60">
      <c r="A19" s="296" t="s">
        <v>90</v>
      </c>
      <c r="B19" s="89" t="s">
        <v>907</v>
      </c>
      <c r="C19" s="91" t="s">
        <v>908</v>
      </c>
      <c r="D19" s="87" t="s">
        <v>920</v>
      </c>
      <c r="E19" s="117" t="s">
        <v>1299</v>
      </c>
      <c r="F19" s="117" t="s">
        <v>1299</v>
      </c>
      <c r="G19" s="91" t="s">
        <v>10</v>
      </c>
      <c r="H19" s="206" t="s">
        <v>1418</v>
      </c>
      <c r="I19" s="35" t="s">
        <v>15</v>
      </c>
      <c r="J19" s="207" t="s">
        <v>18</v>
      </c>
      <c r="K19" s="207" t="s">
        <v>612</v>
      </c>
      <c r="L19" s="208">
        <v>326</v>
      </c>
      <c r="M19" s="208">
        <v>310</v>
      </c>
      <c r="N19" s="35">
        <v>95</v>
      </c>
      <c r="O19" s="212" t="s">
        <v>62</v>
      </c>
      <c r="P19" s="90" t="s">
        <v>63</v>
      </c>
      <c r="Q19" s="265">
        <v>183530</v>
      </c>
      <c r="R19" s="90" t="s">
        <v>24</v>
      </c>
      <c r="S19" s="90" t="s">
        <v>25</v>
      </c>
      <c r="T19" s="89" t="s">
        <v>47</v>
      </c>
      <c r="U19" s="206" t="s">
        <v>1417</v>
      </c>
      <c r="V19" s="211" t="s">
        <v>88</v>
      </c>
      <c r="W19" s="31"/>
    </row>
    <row r="20" spans="1:23" ht="36">
      <c r="A20" s="87" t="s">
        <v>91</v>
      </c>
      <c r="B20" s="89" t="s">
        <v>907</v>
      </c>
      <c r="C20" s="91" t="s">
        <v>60</v>
      </c>
      <c r="D20" s="87" t="s">
        <v>97</v>
      </c>
      <c r="E20" s="206" t="s">
        <v>1289</v>
      </c>
      <c r="F20" s="117" t="s">
        <v>1299</v>
      </c>
      <c r="G20" s="91" t="s">
        <v>8</v>
      </c>
      <c r="H20" s="206" t="s">
        <v>1418</v>
      </c>
      <c r="I20" s="35" t="s">
        <v>15</v>
      </c>
      <c r="J20" s="207" t="s">
        <v>17</v>
      </c>
      <c r="K20" s="207" t="s">
        <v>612</v>
      </c>
      <c r="L20" s="208">
        <v>160</v>
      </c>
      <c r="M20" s="208">
        <v>160</v>
      </c>
      <c r="N20" s="35">
        <v>100</v>
      </c>
      <c r="O20" s="212" t="s">
        <v>62</v>
      </c>
      <c r="P20" s="90" t="s">
        <v>63</v>
      </c>
      <c r="Q20" s="265">
        <v>10000</v>
      </c>
      <c r="R20" s="90" t="s">
        <v>24</v>
      </c>
      <c r="S20" s="90" t="s">
        <v>31</v>
      </c>
      <c r="T20" s="206" t="s">
        <v>1417</v>
      </c>
      <c r="U20" s="206" t="s">
        <v>1417</v>
      </c>
      <c r="V20" s="211" t="s">
        <v>921</v>
      </c>
    </row>
    <row r="21" spans="1:23" ht="82.5" customHeight="1">
      <c r="A21" s="296" t="s">
        <v>922</v>
      </c>
      <c r="B21" s="89" t="s">
        <v>907</v>
      </c>
      <c r="C21" s="91" t="s">
        <v>908</v>
      </c>
      <c r="D21" s="87" t="s">
        <v>923</v>
      </c>
      <c r="E21" s="117" t="s">
        <v>1299</v>
      </c>
      <c r="F21" s="206" t="s">
        <v>1289</v>
      </c>
      <c r="G21" s="91" t="s">
        <v>10</v>
      </c>
      <c r="H21" s="206" t="s">
        <v>1418</v>
      </c>
      <c r="I21" s="35" t="s">
        <v>15</v>
      </c>
      <c r="J21" s="207" t="s">
        <v>18</v>
      </c>
      <c r="K21" s="207" t="s">
        <v>19</v>
      </c>
      <c r="L21" s="208">
        <v>1</v>
      </c>
      <c r="M21" s="208">
        <v>1</v>
      </c>
      <c r="N21" s="35">
        <v>100</v>
      </c>
      <c r="O21" s="212" t="s">
        <v>62</v>
      </c>
      <c r="P21" s="90" t="s">
        <v>340</v>
      </c>
      <c r="Q21" s="265">
        <v>1060</v>
      </c>
      <c r="R21" s="90" t="s">
        <v>24</v>
      </c>
      <c r="S21" s="90" t="s">
        <v>31</v>
      </c>
      <c r="T21" s="206" t="s">
        <v>1417</v>
      </c>
      <c r="U21" s="206" t="s">
        <v>1417</v>
      </c>
      <c r="V21" s="211" t="s">
        <v>88</v>
      </c>
    </row>
    <row r="22" spans="1:23" ht="36">
      <c r="A22" s="87" t="s">
        <v>924</v>
      </c>
      <c r="B22" s="89" t="s">
        <v>907</v>
      </c>
      <c r="C22" s="91" t="s">
        <v>60</v>
      </c>
      <c r="D22" s="87" t="s">
        <v>97</v>
      </c>
      <c r="E22" s="206" t="s">
        <v>1289</v>
      </c>
      <c r="F22" s="117" t="s">
        <v>1299</v>
      </c>
      <c r="G22" s="91" t="s">
        <v>8</v>
      </c>
      <c r="H22" s="206" t="s">
        <v>1418</v>
      </c>
      <c r="I22" s="35" t="s">
        <v>15</v>
      </c>
      <c r="J22" s="207" t="s">
        <v>17</v>
      </c>
      <c r="K22" s="207" t="s">
        <v>612</v>
      </c>
      <c r="L22" s="208">
        <v>518</v>
      </c>
      <c r="M22" s="208">
        <v>518</v>
      </c>
      <c r="N22" s="35">
        <v>100</v>
      </c>
      <c r="O22" s="212" t="s">
        <v>62</v>
      </c>
      <c r="P22" s="90" t="s">
        <v>63</v>
      </c>
      <c r="Q22" s="265">
        <v>45325</v>
      </c>
      <c r="R22" s="90" t="s">
        <v>24</v>
      </c>
      <c r="S22" s="90" t="s">
        <v>37</v>
      </c>
      <c r="T22" s="206" t="s">
        <v>1417</v>
      </c>
      <c r="U22" s="206" t="s">
        <v>1417</v>
      </c>
      <c r="V22" s="211" t="s">
        <v>921</v>
      </c>
    </row>
    <row r="23" spans="1:23" ht="36">
      <c r="A23" s="296" t="s">
        <v>92</v>
      </c>
      <c r="B23" s="89" t="s">
        <v>907</v>
      </c>
      <c r="C23" s="91" t="s">
        <v>60</v>
      </c>
      <c r="D23" s="87" t="s">
        <v>97</v>
      </c>
      <c r="E23" s="206" t="s">
        <v>1289</v>
      </c>
      <c r="F23" s="117" t="s">
        <v>1299</v>
      </c>
      <c r="G23" s="91" t="s">
        <v>10</v>
      </c>
      <c r="H23" s="206" t="s">
        <v>1418</v>
      </c>
      <c r="I23" s="35" t="s">
        <v>15</v>
      </c>
      <c r="J23" s="207" t="s">
        <v>16</v>
      </c>
      <c r="K23" s="207" t="s">
        <v>612</v>
      </c>
      <c r="L23" s="208">
        <v>444</v>
      </c>
      <c r="M23" s="208">
        <v>444</v>
      </c>
      <c r="N23" s="35">
        <v>100</v>
      </c>
      <c r="O23" s="212" t="s">
        <v>62</v>
      </c>
      <c r="P23" s="90" t="s">
        <v>63</v>
      </c>
      <c r="Q23" s="265">
        <v>59200</v>
      </c>
      <c r="R23" s="90" t="s">
        <v>24</v>
      </c>
      <c r="S23" s="90" t="s">
        <v>37</v>
      </c>
      <c r="T23" s="89">
        <v>2011</v>
      </c>
      <c r="U23" s="206" t="s">
        <v>1417</v>
      </c>
      <c r="V23" s="211" t="s">
        <v>93</v>
      </c>
    </row>
    <row r="24" spans="1:23" ht="48">
      <c r="A24" s="35" t="s">
        <v>94</v>
      </c>
      <c r="B24" s="89" t="s">
        <v>907</v>
      </c>
      <c r="C24" s="91" t="s">
        <v>908</v>
      </c>
      <c r="D24" s="87" t="s">
        <v>925</v>
      </c>
      <c r="E24" s="260" t="s">
        <v>1302</v>
      </c>
      <c r="F24" s="260" t="s">
        <v>1299</v>
      </c>
      <c r="G24" s="91" t="s">
        <v>10</v>
      </c>
      <c r="H24" s="35" t="s">
        <v>95</v>
      </c>
      <c r="I24" s="35" t="s">
        <v>15</v>
      </c>
      <c r="J24" s="207" t="s">
        <v>17</v>
      </c>
      <c r="K24" s="207" t="s">
        <v>612</v>
      </c>
      <c r="L24" s="208">
        <v>326</v>
      </c>
      <c r="M24" s="208">
        <v>326</v>
      </c>
      <c r="N24" s="35">
        <v>100</v>
      </c>
      <c r="O24" s="212" t="s">
        <v>62</v>
      </c>
      <c r="P24" s="90" t="s">
        <v>63</v>
      </c>
      <c r="Q24" s="265">
        <v>23700</v>
      </c>
      <c r="R24" s="90" t="s">
        <v>24</v>
      </c>
      <c r="S24" s="90" t="s">
        <v>25</v>
      </c>
      <c r="T24" s="89">
        <v>2010</v>
      </c>
      <c r="U24" s="206" t="s">
        <v>1417</v>
      </c>
      <c r="V24" s="211" t="s">
        <v>96</v>
      </c>
    </row>
    <row r="25" spans="1:23" s="189" customFormat="1" ht="36">
      <c r="A25" s="35" t="s">
        <v>926</v>
      </c>
      <c r="B25" s="89" t="s">
        <v>907</v>
      </c>
      <c r="C25" s="91" t="s">
        <v>60</v>
      </c>
      <c r="D25" s="87" t="s">
        <v>97</v>
      </c>
      <c r="E25" s="206" t="s">
        <v>1289</v>
      </c>
      <c r="F25" s="260" t="s">
        <v>1299</v>
      </c>
      <c r="G25" s="91" t="s">
        <v>10</v>
      </c>
      <c r="H25" s="206" t="s">
        <v>1418</v>
      </c>
      <c r="I25" s="35" t="s">
        <v>15</v>
      </c>
      <c r="J25" s="207" t="s">
        <v>17</v>
      </c>
      <c r="K25" s="207" t="s">
        <v>612</v>
      </c>
      <c r="L25" s="208">
        <v>136</v>
      </c>
      <c r="M25" s="208">
        <v>136</v>
      </c>
      <c r="N25" s="35">
        <v>100</v>
      </c>
      <c r="O25" s="285" t="s">
        <v>62</v>
      </c>
      <c r="P25" s="90" t="s">
        <v>63</v>
      </c>
      <c r="Q25" s="265">
        <v>51000</v>
      </c>
      <c r="R25" s="90" t="s">
        <v>24</v>
      </c>
      <c r="S25" s="90" t="s">
        <v>25</v>
      </c>
      <c r="T25" s="206" t="s">
        <v>1289</v>
      </c>
      <c r="U25" s="206" t="s">
        <v>1289</v>
      </c>
      <c r="V25" s="206" t="s">
        <v>1289</v>
      </c>
    </row>
  </sheetData>
  <protectedRanges>
    <protectedRange sqref="T7:U7" name="Range1_3_4_1"/>
    <protectedRange sqref="U9" name="Range1_3_4_1_1"/>
    <protectedRange sqref="C9" name="Range1_3_5"/>
    <protectedRange sqref="T11:U11" name="Range1_3_4_1_3"/>
    <protectedRange sqref="T12:U13" name="Range1_3_4_1_4"/>
    <protectedRange sqref="U14" name="Range1_3_4_1_5"/>
    <protectedRange sqref="U15" name="Range1_3_4_1_6"/>
    <protectedRange sqref="A15" name="Range1_3_10"/>
    <protectedRange sqref="J15 C15:E15 G15 M15 V15 Q15:T15" name="Range1_3_11"/>
    <protectedRange sqref="T16:U16" name="Range1_3_4_1_7"/>
    <protectedRange sqref="E16" name="Range1_3_13"/>
    <protectedRange sqref="T17:U17" name="Range1_3_4_1_8"/>
    <protectedRange sqref="T18:U18" name="Range1_3_4_1_9"/>
    <protectedRange sqref="T21:U21" name="Range1_3_4_1_10"/>
    <protectedRange sqref="A21" name="Range1_7"/>
    <protectedRange sqref="D21" name="Range1_1_4"/>
    <protectedRange sqref="H21" name="Range1_2_3"/>
    <protectedRange sqref="L21" name="Range1_3_31"/>
    <protectedRange sqref="M21" name="Range1_3_32"/>
    <protectedRange sqref="V21 Q21:R21" name="Range1_3_33"/>
    <protectedRange sqref="Q21" name="Range1_3_30"/>
    <protectedRange sqref="T22:U22" name="Range1_3_4_1_11"/>
    <protectedRange sqref="A23 F23:H23 J23:M23 V23 D23 P23:R23" name="Range1_14_1_2"/>
    <protectedRange sqref="T23:U23" name="Range1_3_4_1_12"/>
    <protectedRange sqref="A24 J24:M24 V24 Q24" name="Range1_14_1_2_1"/>
  </protectedRanges>
  <dataConsolidate/>
  <mergeCells count="1">
    <mergeCell ref="C2:E4"/>
  </mergeCells>
  <conditionalFormatting sqref="F7 S15:S16">
    <cfRule type="expression" dxfId="171" priority="5" stopIfTrue="1">
      <formula>#REF!="C"</formula>
    </cfRule>
  </conditionalFormatting>
  <conditionalFormatting sqref="F7 T14 F22:F23">
    <cfRule type="expression" dxfId="170" priority="4" stopIfTrue="1">
      <formula>#REF!="C"</formula>
    </cfRule>
  </conditionalFormatting>
  <conditionalFormatting sqref="F8:F10 V11:V13 E11:G13 F14:F15 J16 E16:F16 F17 E18 F19:F21 E22:F23 F24">
    <cfRule type="expression" dxfId="169" priority="3" stopIfTrue="1">
      <formula>#REF!="C"</formula>
    </cfRule>
  </conditionalFormatting>
  <conditionalFormatting sqref="S11">
    <cfRule type="expression" dxfId="168" priority="2" stopIfTrue="1">
      <formula>'C:\Users\mcstag\AppData\Local\Temp\notes62D355\[DECCv3.xlsx]All Survey Information'!#REF!="C"</formula>
    </cfRule>
  </conditionalFormatting>
  <conditionalFormatting sqref="S11">
    <cfRule type="expression" dxfId="167" priority="1" stopIfTrue="1">
      <formula>'C:\Users\mcstag\AppData\Local\Temp\notes62D355\[DECCv3.xlsx]All Survey Information'!#REF!="C"</formula>
    </cfRule>
  </conditionalFormatting>
  <dataValidations count="5">
    <dataValidation type="list" allowBlank="1" showInputMessage="1" showErrorMessage="1" sqref="I25">
      <formula1>$AV$7:$AV$12</formula1>
    </dataValidation>
    <dataValidation type="list" allowBlank="1" showInputMessage="1" showErrorMessage="1" sqref="J25">
      <formula1>$AQ$7:$AQ$8</formula1>
    </dataValidation>
    <dataValidation type="list" allowBlank="1" showInputMessage="1" showErrorMessage="1" sqref="K25">
      <formula1>$AU$7:$AU$8</formula1>
    </dataValidation>
    <dataValidation type="list" allowBlank="1" showInputMessage="1" showErrorMessage="1" sqref="O25 U25">
      <formula1>$AW$7:$AW$8</formula1>
    </dataValidation>
    <dataValidation type="list" allowBlank="1" showInputMessage="1" showErrorMessage="1" sqref="S25">
      <formula1>$AS$7:$AS$13</formula1>
    </dataValidation>
  </dataValidations>
  <hyperlinks>
    <hyperlink ref="A7" r:id="rId1" tooltip="link to Activity under the Homelessness provisions of the 1996 Housing Act (P1E)" display="https://www.gov.uk/government/publications/statutory-homelessness-in-england-january-to-march-2014"/>
    <hyperlink ref="V7" r:id="rId2"/>
    <hyperlink ref="E7" r:id="rId3"/>
    <hyperlink ref="F7" r:id="rId4"/>
    <hyperlink ref="V9" r:id="rId5"/>
    <hyperlink ref="E9" r:id="rId6"/>
    <hyperlink ref="V10" r:id="rId7" display="market.research@ofcom.org.uk"/>
    <hyperlink ref="V11" r:id="rId8" display="paul.hirst@education.gsi.gov.uk"/>
    <hyperlink ref="F11" r:id="rId9"/>
    <hyperlink ref="A12" r:id="rId10" tooltip="link to Count of Traveller Caravans (previously Count of Gypsy and Traveller Caravans)" display="https://www.gov.uk/government/collections/traveller-caravan-count"/>
    <hyperlink ref="V12" r:id="rId11"/>
    <hyperlink ref="V13" r:id="rId12"/>
    <hyperlink ref="F12" r:id="rId13"/>
    <hyperlink ref="V12:V13" r:id="rId14" display="paul.hirst@education.gsi.gov.uk"/>
    <hyperlink ref="E12" r:id="rId15"/>
    <hyperlink ref="E13" r:id="rId16"/>
    <hyperlink ref="F13" r:id="rId17"/>
    <hyperlink ref="E14" r:id="rId18"/>
    <hyperlink ref="F14" r:id="rId19"/>
    <hyperlink ref="A15" r:id="rId20" tooltip="link to General Development Control Return (District) (PSF)" display="https://www.gov.uk/government/collections/planning-applications-statistics"/>
    <hyperlink ref="V15" r:id="rId21"/>
    <hyperlink ref="E15" r:id="rId22"/>
    <hyperlink ref="F15" r:id="rId23"/>
    <hyperlink ref="V16" r:id="rId24"/>
    <hyperlink ref="V17" r:id="rId25"/>
    <hyperlink ref="E17" r:id="rId26"/>
    <hyperlink ref="F17" r:id="rId27"/>
    <hyperlink ref="A18" r:id="rId28" tooltip="link to Housing Flows Reconciliation Form (HFR)" display="https://www.gov.uk/government/organisations/department-for-communities-and-local-government/series/net-supply-of-housing"/>
    <hyperlink ref="V18" r:id="rId29"/>
    <hyperlink ref="E18" r:id="rId30"/>
    <hyperlink ref="F18" r:id="rId31"/>
    <hyperlink ref="A19" r:id="rId32" tooltip="link to Local Authority Housing Statistics (rationalised return replacing HSSA, BPSA, P1B)" display="http://www.iform.co.uk/"/>
    <hyperlink ref="V19" r:id="rId33"/>
    <hyperlink ref="E19" r:id="rId34"/>
    <hyperlink ref="F19" r:id="rId35"/>
    <hyperlink ref="V20" r:id="rId36"/>
    <hyperlink ref="F20" r:id="rId37"/>
    <hyperlink ref="A21" r:id="rId38" tooltip="link to National House Building Council Return  - NHBC P2" display="https://www.gov.uk/government/organisations/department-for-communities-and-local-government/series/house-building-statistic"/>
    <hyperlink ref="V21" r:id="rId39" display="info@statistics.gov.uk"/>
    <hyperlink ref="E21" r:id="rId40"/>
    <hyperlink ref="V22" r:id="rId41"/>
    <hyperlink ref="F22" r:id="rId42"/>
    <hyperlink ref="A23" r:id="rId43" tooltip="link to Quarterly Revenue Outturn (QRO)" display="https://www.gov.uk/government/policies/making-local-councils-more-transparent-and-accountable-to-local-people/supporting-pages/quarterly-revenue-outturn"/>
    <hyperlink ref="V23" r:id="rId44" display="qro.statistics@communities.gsi.gov.uk"/>
    <hyperlink ref="F23" r:id="rId45"/>
    <hyperlink ref="V24" r:id="rId46"/>
    <hyperlink ref="E24" r:id="rId47"/>
    <hyperlink ref="F24" r:id="rId48"/>
    <hyperlink ref="F25" r:id="rId49"/>
    <hyperlink ref="V25" r:id="rId50" display="analyticalservices@detini.gov.uk"/>
  </hyperlinks>
  <pageMargins left="0.7" right="0.7" top="0.75" bottom="0.75" header="0.3" footer="0.3"/>
  <pageSetup paperSize="9" orientation="portrait" r:id="rId51"/>
  <drawing r:id="rId52"/>
</worksheet>
</file>

<file path=xl/worksheets/sheet12.xml><?xml version="1.0" encoding="utf-8"?>
<worksheet xmlns="http://schemas.openxmlformats.org/spreadsheetml/2006/main" xmlns:r="http://schemas.openxmlformats.org/officeDocument/2006/relationships">
  <sheetPr codeName="Sheet16"/>
  <dimension ref="A1:DJ34"/>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1593</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54" customHeight="1">
      <c r="A7" s="35" t="s">
        <v>940</v>
      </c>
      <c r="B7" s="89" t="s">
        <v>930</v>
      </c>
      <c r="C7" s="105" t="s">
        <v>1300</v>
      </c>
      <c r="D7" s="105" t="s">
        <v>1300</v>
      </c>
      <c r="E7" s="206" t="s">
        <v>1289</v>
      </c>
      <c r="F7" s="119" t="s">
        <v>1299</v>
      </c>
      <c r="G7" s="105" t="s">
        <v>1300</v>
      </c>
      <c r="H7" s="105" t="s">
        <v>1300</v>
      </c>
      <c r="I7" s="105" t="s">
        <v>1300</v>
      </c>
      <c r="J7" s="100" t="s">
        <v>18</v>
      </c>
      <c r="K7" s="100" t="s">
        <v>19</v>
      </c>
      <c r="L7" s="206" t="s">
        <v>1417</v>
      </c>
      <c r="M7" s="212">
        <v>880</v>
      </c>
      <c r="N7" s="206" t="s">
        <v>1417</v>
      </c>
      <c r="O7" s="35" t="s">
        <v>63</v>
      </c>
      <c r="P7" s="105" t="s">
        <v>1300</v>
      </c>
      <c r="Q7" s="228">
        <v>4496.8</v>
      </c>
      <c r="R7" s="100" t="s">
        <v>210</v>
      </c>
      <c r="S7" s="105" t="s">
        <v>1300</v>
      </c>
      <c r="T7" s="94" t="s">
        <v>1300</v>
      </c>
      <c r="U7" s="105" t="s">
        <v>1300</v>
      </c>
      <c r="V7" s="229" t="s">
        <v>937</v>
      </c>
    </row>
    <row r="8" spans="1:114" ht="59.25" customHeight="1">
      <c r="A8" s="89" t="s">
        <v>98</v>
      </c>
      <c r="B8" s="89" t="s">
        <v>930</v>
      </c>
      <c r="C8" s="89" t="s">
        <v>100</v>
      </c>
      <c r="D8" s="89" t="s">
        <v>101</v>
      </c>
      <c r="E8" s="117" t="s">
        <v>1299</v>
      </c>
      <c r="F8" s="117" t="s">
        <v>1299</v>
      </c>
      <c r="G8" s="91" t="s">
        <v>10</v>
      </c>
      <c r="H8" s="89" t="s">
        <v>102</v>
      </c>
      <c r="I8" s="35" t="s">
        <v>812</v>
      </c>
      <c r="J8" s="207" t="s">
        <v>18</v>
      </c>
      <c r="K8" s="207" t="s">
        <v>19</v>
      </c>
      <c r="L8" s="221">
        <v>7000</v>
      </c>
      <c r="M8" s="213">
        <v>1900</v>
      </c>
      <c r="N8" s="35">
        <v>27</v>
      </c>
      <c r="O8" s="212" t="s">
        <v>62</v>
      </c>
      <c r="P8" s="90" t="s">
        <v>63</v>
      </c>
      <c r="Q8" s="245">
        <v>4850</v>
      </c>
      <c r="R8" s="90" t="s">
        <v>24</v>
      </c>
      <c r="S8" s="90" t="s">
        <v>25</v>
      </c>
      <c r="T8" s="210" t="s">
        <v>1417</v>
      </c>
      <c r="U8" s="206" t="s">
        <v>1417</v>
      </c>
      <c r="V8" s="89" t="s">
        <v>103</v>
      </c>
    </row>
    <row r="9" spans="1:114" ht="81.75" customHeight="1">
      <c r="A9" s="89" t="s">
        <v>107</v>
      </c>
      <c r="B9" s="89" t="s">
        <v>930</v>
      </c>
      <c r="C9" s="105" t="s">
        <v>1300</v>
      </c>
      <c r="D9" s="105" t="s">
        <v>1300</v>
      </c>
      <c r="E9" s="206" t="s">
        <v>1289</v>
      </c>
      <c r="F9" s="117" t="s">
        <v>1299</v>
      </c>
      <c r="G9" s="105" t="s">
        <v>1300</v>
      </c>
      <c r="H9" s="105" t="s">
        <v>1300</v>
      </c>
      <c r="I9" s="105" t="s">
        <v>1300</v>
      </c>
      <c r="J9" s="100" t="s">
        <v>18</v>
      </c>
      <c r="K9" s="100" t="s">
        <v>19</v>
      </c>
      <c r="L9" s="212">
        <v>6509</v>
      </c>
      <c r="M9" s="212">
        <v>800</v>
      </c>
      <c r="N9" s="35">
        <v>12</v>
      </c>
      <c r="O9" s="35" t="s">
        <v>63</v>
      </c>
      <c r="P9" s="105" t="s">
        <v>1300</v>
      </c>
      <c r="Q9" s="218">
        <v>681</v>
      </c>
      <c r="R9" s="100" t="s">
        <v>210</v>
      </c>
      <c r="S9" s="105" t="s">
        <v>1300</v>
      </c>
      <c r="T9" s="94" t="s">
        <v>1300</v>
      </c>
      <c r="U9" s="105" t="s">
        <v>1300</v>
      </c>
      <c r="V9" s="89" t="s">
        <v>103</v>
      </c>
    </row>
    <row r="10" spans="1:114" ht="24">
      <c r="A10" s="89" t="s">
        <v>947</v>
      </c>
      <c r="B10" s="89" t="s">
        <v>930</v>
      </c>
      <c r="C10" s="105" t="s">
        <v>1300</v>
      </c>
      <c r="D10" s="105" t="s">
        <v>1300</v>
      </c>
      <c r="E10" s="253" t="s">
        <v>1289</v>
      </c>
      <c r="F10" s="117" t="s">
        <v>1299</v>
      </c>
      <c r="G10" s="105" t="s">
        <v>1300</v>
      </c>
      <c r="H10" s="105" t="s">
        <v>1300</v>
      </c>
      <c r="I10" s="105" t="s">
        <v>1300</v>
      </c>
      <c r="J10" s="89" t="s">
        <v>18</v>
      </c>
      <c r="K10" s="89" t="s">
        <v>883</v>
      </c>
      <c r="L10" s="206" t="s">
        <v>1417</v>
      </c>
      <c r="M10" s="208">
        <v>411</v>
      </c>
      <c r="N10" s="206" t="s">
        <v>1417</v>
      </c>
      <c r="O10" s="35" t="s">
        <v>63</v>
      </c>
      <c r="P10" s="105" t="s">
        <v>1300</v>
      </c>
      <c r="Q10" s="223" t="s">
        <v>1457</v>
      </c>
      <c r="R10" s="100" t="s">
        <v>210</v>
      </c>
      <c r="S10" s="105" t="s">
        <v>1300</v>
      </c>
      <c r="T10" s="94" t="s">
        <v>1300</v>
      </c>
      <c r="U10" s="105" t="s">
        <v>1300</v>
      </c>
      <c r="V10" s="229" t="s">
        <v>937</v>
      </c>
      <c r="W10" s="24"/>
      <c r="X10" s="22"/>
    </row>
    <row r="11" spans="1:114" ht="24">
      <c r="A11" s="35" t="s">
        <v>941</v>
      </c>
      <c r="B11" s="89" t="s">
        <v>930</v>
      </c>
      <c r="C11" s="105" t="s">
        <v>1300</v>
      </c>
      <c r="D11" s="105" t="s">
        <v>1300</v>
      </c>
      <c r="E11" s="206" t="s">
        <v>1289</v>
      </c>
      <c r="F11" s="206" t="s">
        <v>1289</v>
      </c>
      <c r="G11" s="105" t="s">
        <v>1300</v>
      </c>
      <c r="H11" s="105" t="s">
        <v>1300</v>
      </c>
      <c r="I11" s="105" t="s">
        <v>1300</v>
      </c>
      <c r="J11" s="100" t="s">
        <v>18</v>
      </c>
      <c r="K11" s="100" t="s">
        <v>19</v>
      </c>
      <c r="L11" s="206" t="s">
        <v>1417</v>
      </c>
      <c r="M11" s="212">
        <v>1560</v>
      </c>
      <c r="N11" s="206" t="s">
        <v>1417</v>
      </c>
      <c r="O11" s="35" t="s">
        <v>63</v>
      </c>
      <c r="P11" s="105" t="s">
        <v>1300</v>
      </c>
      <c r="Q11" s="218">
        <v>7971.6</v>
      </c>
      <c r="R11" s="100" t="s">
        <v>210</v>
      </c>
      <c r="S11" s="105" t="s">
        <v>1300</v>
      </c>
      <c r="T11" s="94" t="s">
        <v>1300</v>
      </c>
      <c r="U11" s="105" t="s">
        <v>1300</v>
      </c>
      <c r="V11" s="229" t="s">
        <v>937</v>
      </c>
    </row>
    <row r="12" spans="1:114" ht="24">
      <c r="A12" s="89" t="s">
        <v>946</v>
      </c>
      <c r="B12" s="89" t="s">
        <v>930</v>
      </c>
      <c r="C12" s="105" t="s">
        <v>1300</v>
      </c>
      <c r="D12" s="105" t="s">
        <v>1300</v>
      </c>
      <c r="E12" s="206" t="s">
        <v>1289</v>
      </c>
      <c r="F12" s="206" t="s">
        <v>1289</v>
      </c>
      <c r="G12" s="105" t="s">
        <v>1300</v>
      </c>
      <c r="H12" s="105" t="s">
        <v>1300</v>
      </c>
      <c r="I12" s="105" t="s">
        <v>1300</v>
      </c>
      <c r="J12" s="89" t="s">
        <v>18</v>
      </c>
      <c r="K12" s="89" t="s">
        <v>881</v>
      </c>
      <c r="L12" s="206" t="s">
        <v>1417</v>
      </c>
      <c r="M12" s="208">
        <v>150</v>
      </c>
      <c r="N12" s="206" t="s">
        <v>1417</v>
      </c>
      <c r="O12" s="35" t="s">
        <v>63</v>
      </c>
      <c r="P12" s="105" t="s">
        <v>1300</v>
      </c>
      <c r="Q12" s="223" t="s">
        <v>1472</v>
      </c>
      <c r="R12" s="100" t="s">
        <v>210</v>
      </c>
      <c r="S12" s="105" t="s">
        <v>1300</v>
      </c>
      <c r="T12" s="94" t="s">
        <v>1300</v>
      </c>
      <c r="U12" s="105" t="s">
        <v>1300</v>
      </c>
      <c r="V12" s="229" t="s">
        <v>937</v>
      </c>
    </row>
    <row r="13" spans="1:114" ht="24">
      <c r="A13" s="89" t="s">
        <v>945</v>
      </c>
      <c r="B13" s="89" t="s">
        <v>930</v>
      </c>
      <c r="C13" s="105" t="s">
        <v>1300</v>
      </c>
      <c r="D13" s="105" t="s">
        <v>1300</v>
      </c>
      <c r="E13" s="206" t="s">
        <v>1289</v>
      </c>
      <c r="F13" s="117" t="s">
        <v>1299</v>
      </c>
      <c r="G13" s="105" t="s">
        <v>1300</v>
      </c>
      <c r="H13" s="105" t="s">
        <v>1300</v>
      </c>
      <c r="I13" s="105" t="s">
        <v>1300</v>
      </c>
      <c r="J13" s="89" t="s">
        <v>18</v>
      </c>
      <c r="K13" s="89" t="s">
        <v>881</v>
      </c>
      <c r="L13" s="206" t="s">
        <v>1417</v>
      </c>
      <c r="M13" s="208">
        <v>286</v>
      </c>
      <c r="N13" s="206" t="s">
        <v>1417</v>
      </c>
      <c r="O13" s="35" t="s">
        <v>63</v>
      </c>
      <c r="P13" s="105" t="s">
        <v>1300</v>
      </c>
      <c r="Q13" s="223" t="s">
        <v>1473</v>
      </c>
      <c r="R13" s="100" t="s">
        <v>210</v>
      </c>
      <c r="S13" s="105" t="s">
        <v>1300</v>
      </c>
      <c r="T13" s="94" t="s">
        <v>1300</v>
      </c>
      <c r="U13" s="105" t="s">
        <v>1300</v>
      </c>
      <c r="V13" s="229" t="s">
        <v>937</v>
      </c>
    </row>
    <row r="14" spans="1:114" ht="24">
      <c r="A14" s="89" t="s">
        <v>109</v>
      </c>
      <c r="B14" s="89" t="s">
        <v>930</v>
      </c>
      <c r="C14" s="98" t="s">
        <v>854</v>
      </c>
      <c r="D14" s="90" t="s">
        <v>108</v>
      </c>
      <c r="E14" s="117" t="s">
        <v>1299</v>
      </c>
      <c r="F14" s="206" t="s">
        <v>1289</v>
      </c>
      <c r="G14" s="91" t="s">
        <v>10</v>
      </c>
      <c r="H14" s="206" t="s">
        <v>1418</v>
      </c>
      <c r="I14" s="35" t="s">
        <v>15</v>
      </c>
      <c r="J14" s="207" t="s">
        <v>18</v>
      </c>
      <c r="K14" s="207" t="s">
        <v>612</v>
      </c>
      <c r="L14" s="221">
        <v>353</v>
      </c>
      <c r="M14" s="213">
        <v>330</v>
      </c>
      <c r="N14" s="35">
        <v>93</v>
      </c>
      <c r="O14" s="212" t="s">
        <v>62</v>
      </c>
      <c r="P14" s="90" t="s">
        <v>63</v>
      </c>
      <c r="Q14" s="245">
        <v>20615.52</v>
      </c>
      <c r="R14" s="90" t="s">
        <v>24</v>
      </c>
      <c r="S14" s="90" t="s">
        <v>53</v>
      </c>
      <c r="T14" s="94">
        <v>2008</v>
      </c>
      <c r="U14" s="206" t="s">
        <v>1417</v>
      </c>
      <c r="V14" s="229" t="s">
        <v>933</v>
      </c>
    </row>
    <row r="15" spans="1:114" ht="24">
      <c r="A15" s="89" t="s">
        <v>931</v>
      </c>
      <c r="B15" s="89" t="s">
        <v>930</v>
      </c>
      <c r="C15" s="98" t="s">
        <v>854</v>
      </c>
      <c r="D15" s="89" t="s">
        <v>108</v>
      </c>
      <c r="E15" s="206" t="s">
        <v>1289</v>
      </c>
      <c r="F15" s="206" t="s">
        <v>1289</v>
      </c>
      <c r="G15" s="105" t="s">
        <v>10</v>
      </c>
      <c r="H15" s="206" t="s">
        <v>1418</v>
      </c>
      <c r="I15" s="35" t="s">
        <v>932</v>
      </c>
      <c r="J15" s="249" t="s">
        <v>18</v>
      </c>
      <c r="K15" s="249" t="s">
        <v>612</v>
      </c>
      <c r="L15" s="215">
        <v>353</v>
      </c>
      <c r="M15" s="208">
        <v>330</v>
      </c>
      <c r="N15" s="35">
        <v>93</v>
      </c>
      <c r="O15" s="212" t="s">
        <v>62</v>
      </c>
      <c r="P15" s="90" t="s">
        <v>63</v>
      </c>
      <c r="Q15" s="263">
        <v>2621.37</v>
      </c>
      <c r="R15" s="89" t="s">
        <v>24</v>
      </c>
      <c r="S15" s="90" t="s">
        <v>25</v>
      </c>
      <c r="T15" s="94">
        <v>1999</v>
      </c>
      <c r="U15" s="206" t="s">
        <v>1417</v>
      </c>
      <c r="V15" s="229" t="s">
        <v>933</v>
      </c>
    </row>
    <row r="16" spans="1:114" ht="60">
      <c r="A16" s="89" t="s">
        <v>104</v>
      </c>
      <c r="B16" s="89" t="s">
        <v>930</v>
      </c>
      <c r="C16" s="89" t="s">
        <v>100</v>
      </c>
      <c r="D16" s="89" t="s">
        <v>105</v>
      </c>
      <c r="E16" s="117" t="s">
        <v>1299</v>
      </c>
      <c r="F16" s="117" t="s">
        <v>1299</v>
      </c>
      <c r="G16" s="91" t="s">
        <v>10</v>
      </c>
      <c r="H16" s="89" t="s">
        <v>106</v>
      </c>
      <c r="I16" s="35" t="s">
        <v>15</v>
      </c>
      <c r="J16" s="207" t="s">
        <v>16</v>
      </c>
      <c r="K16" s="207" t="s">
        <v>19</v>
      </c>
      <c r="L16" s="221">
        <v>900</v>
      </c>
      <c r="M16" s="213">
        <v>730</v>
      </c>
      <c r="N16" s="35">
        <v>81</v>
      </c>
      <c r="O16" s="212" t="s">
        <v>62</v>
      </c>
      <c r="P16" s="90" t="s">
        <v>62</v>
      </c>
      <c r="Q16" s="245">
        <v>1863</v>
      </c>
      <c r="R16" s="90" t="s">
        <v>24</v>
      </c>
      <c r="S16" s="90" t="s">
        <v>31</v>
      </c>
      <c r="T16" s="210" t="s">
        <v>1417</v>
      </c>
      <c r="U16" s="206" t="s">
        <v>1417</v>
      </c>
      <c r="V16" s="89" t="s">
        <v>103</v>
      </c>
    </row>
    <row r="17" spans="1:23" ht="54" customHeight="1">
      <c r="A17" s="89" t="s">
        <v>951</v>
      </c>
      <c r="B17" s="89" t="s">
        <v>930</v>
      </c>
      <c r="C17" s="105" t="s">
        <v>1300</v>
      </c>
      <c r="D17" s="105" t="s">
        <v>1300</v>
      </c>
      <c r="E17" s="206" t="s">
        <v>1289</v>
      </c>
      <c r="F17" s="206" t="s">
        <v>1289</v>
      </c>
      <c r="G17" s="105" t="s">
        <v>1300</v>
      </c>
      <c r="H17" s="105" t="s">
        <v>1300</v>
      </c>
      <c r="I17" s="105" t="s">
        <v>1300</v>
      </c>
      <c r="J17" s="89" t="s">
        <v>18</v>
      </c>
      <c r="K17" s="89" t="s">
        <v>883</v>
      </c>
      <c r="L17" s="206" t="s">
        <v>1417</v>
      </c>
      <c r="M17" s="208">
        <v>2152</v>
      </c>
      <c r="N17" s="206" t="s">
        <v>1417</v>
      </c>
      <c r="O17" s="35" t="s">
        <v>63</v>
      </c>
      <c r="P17" s="105" t="s">
        <v>1300</v>
      </c>
      <c r="Q17" s="223" t="s">
        <v>1508</v>
      </c>
      <c r="R17" s="100" t="s">
        <v>210</v>
      </c>
      <c r="S17" s="105" t="s">
        <v>1300</v>
      </c>
      <c r="T17" s="94" t="s">
        <v>1300</v>
      </c>
      <c r="U17" s="105" t="s">
        <v>1300</v>
      </c>
      <c r="V17" s="229" t="s">
        <v>937</v>
      </c>
      <c r="W17" s="31"/>
    </row>
    <row r="18" spans="1:23" ht="108">
      <c r="A18" s="89" t="s">
        <v>116</v>
      </c>
      <c r="B18" s="89" t="s">
        <v>930</v>
      </c>
      <c r="C18" s="89" t="s">
        <v>28</v>
      </c>
      <c r="D18" s="89" t="s">
        <v>117</v>
      </c>
      <c r="E18" s="222" t="s">
        <v>1299</v>
      </c>
      <c r="F18" s="222" t="s">
        <v>1299</v>
      </c>
      <c r="G18" s="105" t="s">
        <v>8</v>
      </c>
      <c r="H18" s="206" t="s">
        <v>1418</v>
      </c>
      <c r="I18" s="35" t="s">
        <v>770</v>
      </c>
      <c r="J18" s="89" t="s">
        <v>18</v>
      </c>
      <c r="K18" s="100" t="s">
        <v>883</v>
      </c>
      <c r="L18" s="206" t="s">
        <v>1417</v>
      </c>
      <c r="M18" s="208">
        <v>4051</v>
      </c>
      <c r="N18" s="206" t="s">
        <v>1417</v>
      </c>
      <c r="O18" s="212" t="s">
        <v>62</v>
      </c>
      <c r="P18" s="90" t="s">
        <v>63</v>
      </c>
      <c r="Q18" s="208" t="s">
        <v>1511</v>
      </c>
      <c r="R18" s="89" t="s">
        <v>24</v>
      </c>
      <c r="S18" s="90" t="s">
        <v>25</v>
      </c>
      <c r="T18" s="94">
        <v>2005</v>
      </c>
      <c r="U18" s="206" t="s">
        <v>1417</v>
      </c>
      <c r="V18" s="229" t="s">
        <v>937</v>
      </c>
    </row>
    <row r="19" spans="1:23" ht="24">
      <c r="A19" s="35" t="s">
        <v>942</v>
      </c>
      <c r="B19" s="89" t="s">
        <v>930</v>
      </c>
      <c r="C19" s="105" t="s">
        <v>1300</v>
      </c>
      <c r="D19" s="105" t="s">
        <v>1300</v>
      </c>
      <c r="E19" s="206" t="s">
        <v>1289</v>
      </c>
      <c r="F19" s="206" t="s">
        <v>1289</v>
      </c>
      <c r="G19" s="105" t="s">
        <v>1300</v>
      </c>
      <c r="H19" s="105" t="s">
        <v>1300</v>
      </c>
      <c r="I19" s="105" t="s">
        <v>1300</v>
      </c>
      <c r="J19" s="100" t="s">
        <v>18</v>
      </c>
      <c r="K19" s="100" t="s">
        <v>19</v>
      </c>
      <c r="L19" s="206" t="s">
        <v>1417</v>
      </c>
      <c r="M19" s="212">
        <v>1724</v>
      </c>
      <c r="N19" s="206" t="s">
        <v>1417</v>
      </c>
      <c r="O19" s="35" t="s">
        <v>63</v>
      </c>
      <c r="P19" s="105" t="s">
        <v>1300</v>
      </c>
      <c r="Q19" s="218">
        <v>8809.6400000000012</v>
      </c>
      <c r="R19" s="100" t="s">
        <v>210</v>
      </c>
      <c r="S19" s="105" t="s">
        <v>1300</v>
      </c>
      <c r="T19" s="94" t="s">
        <v>1300</v>
      </c>
      <c r="U19" s="105" t="s">
        <v>1300</v>
      </c>
      <c r="V19" s="229" t="s">
        <v>937</v>
      </c>
    </row>
    <row r="20" spans="1:23" ht="82.5" customHeight="1">
      <c r="A20" s="89" t="s">
        <v>950</v>
      </c>
      <c r="B20" s="89" t="s">
        <v>930</v>
      </c>
      <c r="C20" s="105" t="s">
        <v>1300</v>
      </c>
      <c r="D20" s="105" t="s">
        <v>1300</v>
      </c>
      <c r="E20" s="206" t="s">
        <v>1289</v>
      </c>
      <c r="F20" s="117" t="s">
        <v>1299</v>
      </c>
      <c r="G20" s="105" t="s">
        <v>1300</v>
      </c>
      <c r="H20" s="105" t="s">
        <v>1300</v>
      </c>
      <c r="I20" s="105" t="s">
        <v>1300</v>
      </c>
      <c r="J20" s="89" t="s">
        <v>18</v>
      </c>
      <c r="K20" s="89" t="s">
        <v>883</v>
      </c>
      <c r="L20" s="206" t="s">
        <v>1417</v>
      </c>
      <c r="M20" s="208">
        <v>2731</v>
      </c>
      <c r="N20" s="206" t="s">
        <v>1417</v>
      </c>
      <c r="O20" s="35" t="s">
        <v>63</v>
      </c>
      <c r="P20" s="105" t="s">
        <v>1300</v>
      </c>
      <c r="Q20" s="223" t="s">
        <v>1516</v>
      </c>
      <c r="R20" s="100" t="s">
        <v>210</v>
      </c>
      <c r="S20" s="105" t="s">
        <v>1300</v>
      </c>
      <c r="T20" s="94" t="s">
        <v>1300</v>
      </c>
      <c r="U20" s="105" t="s">
        <v>1300</v>
      </c>
      <c r="V20" s="229" t="s">
        <v>937</v>
      </c>
    </row>
    <row r="21" spans="1:23" ht="82.5" customHeight="1">
      <c r="A21" s="35" t="s">
        <v>943</v>
      </c>
      <c r="B21" s="89" t="s">
        <v>930</v>
      </c>
      <c r="C21" s="105" t="s">
        <v>1300</v>
      </c>
      <c r="D21" s="105" t="s">
        <v>1300</v>
      </c>
      <c r="E21" s="206" t="s">
        <v>1289</v>
      </c>
      <c r="F21" s="119" t="s">
        <v>1299</v>
      </c>
      <c r="G21" s="105" t="s">
        <v>1300</v>
      </c>
      <c r="H21" s="105" t="s">
        <v>1300</v>
      </c>
      <c r="I21" s="105" t="s">
        <v>1300</v>
      </c>
      <c r="J21" s="100" t="s">
        <v>18</v>
      </c>
      <c r="K21" s="100" t="s">
        <v>19</v>
      </c>
      <c r="L21" s="206" t="s">
        <v>1417</v>
      </c>
      <c r="M21" s="212">
        <v>1050</v>
      </c>
      <c r="N21" s="206" t="s">
        <v>1417</v>
      </c>
      <c r="O21" s="35" t="s">
        <v>63</v>
      </c>
      <c r="P21" s="105" t="s">
        <v>1300</v>
      </c>
      <c r="Q21" s="218">
        <v>8400</v>
      </c>
      <c r="R21" s="100" t="s">
        <v>210</v>
      </c>
      <c r="S21" s="105" t="s">
        <v>1300</v>
      </c>
      <c r="T21" s="94" t="s">
        <v>1300</v>
      </c>
      <c r="U21" s="105" t="s">
        <v>1300</v>
      </c>
      <c r="V21" s="229" t="s">
        <v>937</v>
      </c>
    </row>
    <row r="22" spans="1:23" ht="82.5" customHeight="1">
      <c r="A22" s="89" t="s">
        <v>953</v>
      </c>
      <c r="B22" s="89" t="s">
        <v>930</v>
      </c>
      <c r="C22" s="105" t="s">
        <v>1300</v>
      </c>
      <c r="D22" s="105" t="s">
        <v>1300</v>
      </c>
      <c r="E22" s="206" t="s">
        <v>1289</v>
      </c>
      <c r="F22" s="117" t="s">
        <v>1299</v>
      </c>
      <c r="G22" s="105" t="s">
        <v>1300</v>
      </c>
      <c r="H22" s="105" t="s">
        <v>1300</v>
      </c>
      <c r="I22" s="105" t="s">
        <v>1300</v>
      </c>
      <c r="J22" s="89" t="s">
        <v>18</v>
      </c>
      <c r="K22" s="89" t="s">
        <v>883</v>
      </c>
      <c r="L22" s="206" t="s">
        <v>1417</v>
      </c>
      <c r="M22" s="208">
        <v>5439</v>
      </c>
      <c r="N22" s="206" t="s">
        <v>1417</v>
      </c>
      <c r="O22" s="35" t="s">
        <v>63</v>
      </c>
      <c r="P22" s="105" t="s">
        <v>1300</v>
      </c>
      <c r="Q22" s="223" t="s">
        <v>1518</v>
      </c>
      <c r="R22" s="100" t="s">
        <v>210</v>
      </c>
      <c r="S22" s="105" t="s">
        <v>1300</v>
      </c>
      <c r="T22" s="94" t="s">
        <v>1300</v>
      </c>
      <c r="U22" s="105" t="s">
        <v>1300</v>
      </c>
      <c r="V22" s="229" t="s">
        <v>937</v>
      </c>
    </row>
    <row r="23" spans="1:23" ht="82.5" customHeight="1">
      <c r="A23" s="89" t="s">
        <v>952</v>
      </c>
      <c r="B23" s="89" t="s">
        <v>930</v>
      </c>
      <c r="C23" s="105" t="s">
        <v>1300</v>
      </c>
      <c r="D23" s="105" t="s">
        <v>1300</v>
      </c>
      <c r="E23" s="206" t="s">
        <v>1289</v>
      </c>
      <c r="F23" s="117" t="s">
        <v>1299</v>
      </c>
      <c r="G23" s="105" t="s">
        <v>1300</v>
      </c>
      <c r="H23" s="105" t="s">
        <v>1300</v>
      </c>
      <c r="I23" s="105" t="s">
        <v>1300</v>
      </c>
      <c r="J23" s="89" t="s">
        <v>18</v>
      </c>
      <c r="K23" s="89" t="s">
        <v>883</v>
      </c>
      <c r="L23" s="206" t="s">
        <v>1417</v>
      </c>
      <c r="M23" s="208">
        <v>4183</v>
      </c>
      <c r="N23" s="206" t="s">
        <v>1417</v>
      </c>
      <c r="O23" s="35" t="s">
        <v>63</v>
      </c>
      <c r="P23" s="105" t="s">
        <v>1300</v>
      </c>
      <c r="Q23" s="223" t="s">
        <v>1526</v>
      </c>
      <c r="R23" s="100" t="s">
        <v>210</v>
      </c>
      <c r="S23" s="105" t="s">
        <v>1300</v>
      </c>
      <c r="T23" s="94" t="s">
        <v>1300</v>
      </c>
      <c r="U23" s="105" t="s">
        <v>1300</v>
      </c>
      <c r="V23" s="229" t="s">
        <v>937</v>
      </c>
    </row>
    <row r="24" spans="1:23" ht="82.5" customHeight="1">
      <c r="A24" s="89" t="s">
        <v>114</v>
      </c>
      <c r="B24" s="89" t="s">
        <v>930</v>
      </c>
      <c r="C24" s="91" t="s">
        <v>28</v>
      </c>
      <c r="D24" s="89" t="s">
        <v>115</v>
      </c>
      <c r="E24" s="117" t="s">
        <v>1299</v>
      </c>
      <c r="F24" s="117" t="s">
        <v>1299</v>
      </c>
      <c r="G24" s="91" t="s">
        <v>8</v>
      </c>
      <c r="H24" s="90" t="s">
        <v>935</v>
      </c>
      <c r="I24" s="35" t="s">
        <v>14</v>
      </c>
      <c r="J24" s="207" t="s">
        <v>18</v>
      </c>
      <c r="K24" s="207" t="s">
        <v>19</v>
      </c>
      <c r="L24" s="206" t="s">
        <v>1417</v>
      </c>
      <c r="M24" s="213">
        <v>400</v>
      </c>
      <c r="N24" s="206" t="s">
        <v>1417</v>
      </c>
      <c r="O24" s="212" t="s">
        <v>62</v>
      </c>
      <c r="P24" s="90" t="s">
        <v>63</v>
      </c>
      <c r="Q24" s="216">
        <v>3253.25</v>
      </c>
      <c r="R24" s="90" t="s">
        <v>24</v>
      </c>
      <c r="S24" s="90" t="s">
        <v>37</v>
      </c>
      <c r="T24" s="94">
        <v>2012</v>
      </c>
      <c r="U24" s="206" t="s">
        <v>1417</v>
      </c>
      <c r="V24" s="229" t="s">
        <v>937</v>
      </c>
    </row>
    <row r="25" spans="1:23" ht="24">
      <c r="A25" s="89" t="s">
        <v>949</v>
      </c>
      <c r="B25" s="89" t="s">
        <v>930</v>
      </c>
      <c r="C25" s="105" t="s">
        <v>1300</v>
      </c>
      <c r="D25" s="105" t="s">
        <v>1300</v>
      </c>
      <c r="E25" s="206" t="s">
        <v>1289</v>
      </c>
      <c r="F25" s="117" t="s">
        <v>1299</v>
      </c>
      <c r="G25" s="105" t="s">
        <v>1300</v>
      </c>
      <c r="H25" s="105" t="s">
        <v>1300</v>
      </c>
      <c r="I25" s="105" t="s">
        <v>1300</v>
      </c>
      <c r="J25" s="89" t="s">
        <v>18</v>
      </c>
      <c r="K25" s="89" t="s">
        <v>883</v>
      </c>
      <c r="L25" s="206" t="s">
        <v>1417</v>
      </c>
      <c r="M25" s="208">
        <v>2020</v>
      </c>
      <c r="N25" s="206" t="s">
        <v>1417</v>
      </c>
      <c r="O25" s="35" t="s">
        <v>63</v>
      </c>
      <c r="P25" s="105" t="s">
        <v>1300</v>
      </c>
      <c r="Q25" s="223" t="s">
        <v>1539</v>
      </c>
      <c r="R25" s="100" t="s">
        <v>210</v>
      </c>
      <c r="S25" s="105" t="s">
        <v>1300</v>
      </c>
      <c r="T25" s="94" t="s">
        <v>1300</v>
      </c>
      <c r="U25" s="105" t="s">
        <v>1300</v>
      </c>
      <c r="V25" s="229" t="s">
        <v>937</v>
      </c>
    </row>
    <row r="26" spans="1:23" ht="24">
      <c r="A26" s="89" t="s">
        <v>948</v>
      </c>
      <c r="B26" s="89" t="s">
        <v>930</v>
      </c>
      <c r="C26" s="105" t="s">
        <v>1300</v>
      </c>
      <c r="D26" s="105" t="s">
        <v>1300</v>
      </c>
      <c r="E26" s="206" t="s">
        <v>1289</v>
      </c>
      <c r="F26" s="117" t="s">
        <v>1299</v>
      </c>
      <c r="G26" s="105" t="s">
        <v>1300</v>
      </c>
      <c r="H26" s="105" t="s">
        <v>1300</v>
      </c>
      <c r="I26" s="105" t="s">
        <v>1300</v>
      </c>
      <c r="J26" s="89" t="s">
        <v>18</v>
      </c>
      <c r="K26" s="89" t="s">
        <v>883</v>
      </c>
      <c r="L26" s="206" t="s">
        <v>1417</v>
      </c>
      <c r="M26" s="208">
        <v>2026</v>
      </c>
      <c r="N26" s="206" t="s">
        <v>1417</v>
      </c>
      <c r="O26" s="35" t="s">
        <v>63</v>
      </c>
      <c r="P26" s="105" t="s">
        <v>1300</v>
      </c>
      <c r="Q26" s="223" t="s">
        <v>1540</v>
      </c>
      <c r="R26" s="100" t="s">
        <v>210</v>
      </c>
      <c r="S26" s="105" t="s">
        <v>1300</v>
      </c>
      <c r="T26" s="94" t="s">
        <v>1300</v>
      </c>
      <c r="U26" s="105" t="s">
        <v>1300</v>
      </c>
      <c r="V26" s="229" t="s">
        <v>937</v>
      </c>
    </row>
    <row r="27" spans="1:23" ht="24">
      <c r="A27" s="89" t="s">
        <v>958</v>
      </c>
      <c r="B27" s="89" t="s">
        <v>930</v>
      </c>
      <c r="C27" s="105" t="s">
        <v>1300</v>
      </c>
      <c r="D27" s="105" t="s">
        <v>1300</v>
      </c>
      <c r="E27" s="206" t="s">
        <v>1289</v>
      </c>
      <c r="F27" s="117" t="s">
        <v>1299</v>
      </c>
      <c r="G27" s="105" t="s">
        <v>1300</v>
      </c>
      <c r="H27" s="105" t="s">
        <v>1300</v>
      </c>
      <c r="I27" s="105" t="s">
        <v>1300</v>
      </c>
      <c r="J27" s="89" t="s">
        <v>18</v>
      </c>
      <c r="K27" s="89" t="s">
        <v>883</v>
      </c>
      <c r="L27" s="206" t="s">
        <v>1417</v>
      </c>
      <c r="M27" s="208">
        <v>2010</v>
      </c>
      <c r="N27" s="206" t="s">
        <v>1417</v>
      </c>
      <c r="O27" s="35" t="s">
        <v>63</v>
      </c>
      <c r="P27" s="105" t="s">
        <v>1300</v>
      </c>
      <c r="Q27" s="223" t="s">
        <v>1551</v>
      </c>
      <c r="R27" s="100" t="s">
        <v>210</v>
      </c>
      <c r="S27" s="105" t="s">
        <v>1300</v>
      </c>
      <c r="T27" s="94" t="s">
        <v>1300</v>
      </c>
      <c r="U27" s="105" t="s">
        <v>1300</v>
      </c>
      <c r="V27" s="229" t="s">
        <v>937</v>
      </c>
    </row>
    <row r="28" spans="1:23" ht="48" customHeight="1">
      <c r="A28" s="89" t="s">
        <v>938</v>
      </c>
      <c r="B28" s="89" t="s">
        <v>930</v>
      </c>
      <c r="C28" s="105" t="s">
        <v>1300</v>
      </c>
      <c r="D28" s="105" t="s">
        <v>1300</v>
      </c>
      <c r="E28" s="206" t="s">
        <v>1289</v>
      </c>
      <c r="F28" s="206" t="s">
        <v>1289</v>
      </c>
      <c r="G28" s="105" t="s">
        <v>1300</v>
      </c>
      <c r="H28" s="105" t="s">
        <v>1300</v>
      </c>
      <c r="I28" s="105" t="s">
        <v>1300</v>
      </c>
      <c r="J28" s="100" t="s">
        <v>18</v>
      </c>
      <c r="K28" s="100" t="s">
        <v>19</v>
      </c>
      <c r="L28" s="212">
        <v>344</v>
      </c>
      <c r="M28" s="212">
        <v>76</v>
      </c>
      <c r="N28" s="35">
        <v>22</v>
      </c>
      <c r="O28" s="35" t="s">
        <v>63</v>
      </c>
      <c r="P28" s="105" t="s">
        <v>1300</v>
      </c>
      <c r="Q28" s="218">
        <v>135.07</v>
      </c>
      <c r="R28" s="100" t="s">
        <v>210</v>
      </c>
      <c r="S28" s="105" t="s">
        <v>1300</v>
      </c>
      <c r="T28" s="94" t="s">
        <v>1300</v>
      </c>
      <c r="U28" s="105" t="s">
        <v>1300</v>
      </c>
      <c r="V28" s="89" t="s">
        <v>939</v>
      </c>
    </row>
    <row r="29" spans="1:23" s="189" customFormat="1" ht="24">
      <c r="A29" s="89" t="s">
        <v>957</v>
      </c>
      <c r="B29" s="89" t="s">
        <v>930</v>
      </c>
      <c r="C29" s="105" t="s">
        <v>1300</v>
      </c>
      <c r="D29" s="105" t="s">
        <v>1300</v>
      </c>
      <c r="E29" s="206" t="s">
        <v>1289</v>
      </c>
      <c r="F29" s="117" t="s">
        <v>1299</v>
      </c>
      <c r="G29" s="105" t="s">
        <v>1300</v>
      </c>
      <c r="H29" s="105" t="s">
        <v>1300</v>
      </c>
      <c r="I29" s="105" t="s">
        <v>1300</v>
      </c>
      <c r="J29" s="89" t="s">
        <v>18</v>
      </c>
      <c r="K29" s="89" t="s">
        <v>883</v>
      </c>
      <c r="L29" s="206" t="s">
        <v>1417</v>
      </c>
      <c r="M29" s="208">
        <v>1025</v>
      </c>
      <c r="N29" s="206" t="s">
        <v>1417</v>
      </c>
      <c r="O29" s="187" t="s">
        <v>63</v>
      </c>
      <c r="P29" s="105" t="s">
        <v>1300</v>
      </c>
      <c r="Q29" s="223" t="s">
        <v>1562</v>
      </c>
      <c r="R29" s="100" t="s">
        <v>210</v>
      </c>
      <c r="S29" s="105" t="s">
        <v>1300</v>
      </c>
      <c r="T29" s="94" t="s">
        <v>1300</v>
      </c>
      <c r="U29" s="105" t="s">
        <v>1300</v>
      </c>
      <c r="V29" s="229" t="s">
        <v>937</v>
      </c>
    </row>
    <row r="30" spans="1:23" s="189" customFormat="1" ht="24">
      <c r="A30" s="89" t="s">
        <v>112</v>
      </c>
      <c r="B30" s="89" t="s">
        <v>930</v>
      </c>
      <c r="C30" s="98" t="s">
        <v>854</v>
      </c>
      <c r="D30" s="90" t="s">
        <v>934</v>
      </c>
      <c r="E30" s="117" t="s">
        <v>1299</v>
      </c>
      <c r="F30" s="206" t="s">
        <v>1289</v>
      </c>
      <c r="G30" s="91" t="s">
        <v>10</v>
      </c>
      <c r="H30" s="90" t="s">
        <v>113</v>
      </c>
      <c r="I30" s="35" t="s">
        <v>15</v>
      </c>
      <c r="J30" s="207" t="s">
        <v>18</v>
      </c>
      <c r="K30" s="207" t="s">
        <v>815</v>
      </c>
      <c r="L30" s="289">
        <v>2771</v>
      </c>
      <c r="M30" s="289">
        <v>1051</v>
      </c>
      <c r="N30" s="35">
        <v>38</v>
      </c>
      <c r="O30" s="285" t="s">
        <v>62</v>
      </c>
      <c r="P30" s="90" t="s">
        <v>63</v>
      </c>
      <c r="Q30" s="290">
        <v>5462.57</v>
      </c>
      <c r="R30" s="90" t="s">
        <v>24</v>
      </c>
      <c r="S30" s="90" t="s">
        <v>25</v>
      </c>
      <c r="T30" s="94">
        <v>2009</v>
      </c>
      <c r="U30" s="206" t="s">
        <v>1417</v>
      </c>
      <c r="V30" s="206" t="s">
        <v>1417</v>
      </c>
    </row>
    <row r="31" spans="1:23" s="189" customFormat="1" ht="36">
      <c r="A31" s="89" t="s">
        <v>944</v>
      </c>
      <c r="B31" s="89" t="s">
        <v>930</v>
      </c>
      <c r="C31" s="105" t="s">
        <v>1300</v>
      </c>
      <c r="D31" s="105" t="s">
        <v>1300</v>
      </c>
      <c r="E31" s="206" t="s">
        <v>1289</v>
      </c>
      <c r="F31" s="206" t="s">
        <v>1289</v>
      </c>
      <c r="G31" s="105" t="s">
        <v>1300</v>
      </c>
      <c r="H31" s="105" t="s">
        <v>1300</v>
      </c>
      <c r="I31" s="105" t="s">
        <v>1300</v>
      </c>
      <c r="J31" s="89" t="s">
        <v>18</v>
      </c>
      <c r="K31" s="89" t="s">
        <v>881</v>
      </c>
      <c r="L31" s="206" t="s">
        <v>1417</v>
      </c>
      <c r="M31" s="208">
        <v>1000</v>
      </c>
      <c r="N31" s="206" t="s">
        <v>1417</v>
      </c>
      <c r="O31" s="187" t="s">
        <v>63</v>
      </c>
      <c r="P31" s="105" t="s">
        <v>1300</v>
      </c>
      <c r="Q31" s="208" t="s">
        <v>1565</v>
      </c>
      <c r="R31" s="100" t="s">
        <v>210</v>
      </c>
      <c r="S31" s="105" t="s">
        <v>1300</v>
      </c>
      <c r="T31" s="94" t="s">
        <v>1300</v>
      </c>
      <c r="U31" s="105" t="s">
        <v>1300</v>
      </c>
      <c r="V31" s="229" t="s">
        <v>939</v>
      </c>
    </row>
    <row r="32" spans="1:23" s="189" customFormat="1" ht="24">
      <c r="A32" s="89" t="s">
        <v>955</v>
      </c>
      <c r="B32" s="89" t="s">
        <v>930</v>
      </c>
      <c r="C32" s="105" t="s">
        <v>1300</v>
      </c>
      <c r="D32" s="105" t="s">
        <v>1300</v>
      </c>
      <c r="E32" s="206" t="s">
        <v>1289</v>
      </c>
      <c r="F32" s="117" t="s">
        <v>1299</v>
      </c>
      <c r="G32" s="105" t="s">
        <v>1300</v>
      </c>
      <c r="H32" s="105" t="s">
        <v>1300</v>
      </c>
      <c r="I32" s="105" t="s">
        <v>1300</v>
      </c>
      <c r="J32" s="89" t="s">
        <v>18</v>
      </c>
      <c r="K32" s="89" t="s">
        <v>883</v>
      </c>
      <c r="L32" s="206" t="s">
        <v>1417</v>
      </c>
      <c r="M32" s="208">
        <v>1982</v>
      </c>
      <c r="N32" s="206" t="s">
        <v>1417</v>
      </c>
      <c r="O32" s="187" t="s">
        <v>63</v>
      </c>
      <c r="P32" s="105" t="s">
        <v>1300</v>
      </c>
      <c r="Q32" s="223" t="s">
        <v>1575</v>
      </c>
      <c r="R32" s="100" t="s">
        <v>210</v>
      </c>
      <c r="S32" s="105" t="s">
        <v>1300</v>
      </c>
      <c r="T32" s="94" t="s">
        <v>1300</v>
      </c>
      <c r="U32" s="105" t="s">
        <v>1300</v>
      </c>
      <c r="V32" s="229" t="s">
        <v>937</v>
      </c>
    </row>
    <row r="33" spans="1:22" s="189" customFormat="1" ht="24">
      <c r="A33" s="89" t="s">
        <v>956</v>
      </c>
      <c r="B33" s="89" t="s">
        <v>930</v>
      </c>
      <c r="C33" s="105" t="s">
        <v>1300</v>
      </c>
      <c r="D33" s="105" t="s">
        <v>1300</v>
      </c>
      <c r="E33" s="206" t="s">
        <v>1289</v>
      </c>
      <c r="F33" s="117" t="s">
        <v>1299</v>
      </c>
      <c r="G33" s="105" t="s">
        <v>1300</v>
      </c>
      <c r="H33" s="105" t="s">
        <v>1300</v>
      </c>
      <c r="I33" s="105" t="s">
        <v>1300</v>
      </c>
      <c r="J33" s="89" t="s">
        <v>18</v>
      </c>
      <c r="K33" s="89" t="s">
        <v>883</v>
      </c>
      <c r="L33" s="206" t="s">
        <v>1417</v>
      </c>
      <c r="M33" s="208">
        <v>800</v>
      </c>
      <c r="N33" s="206" t="s">
        <v>1417</v>
      </c>
      <c r="O33" s="187" t="s">
        <v>63</v>
      </c>
      <c r="P33" s="105" t="s">
        <v>1300</v>
      </c>
      <c r="Q33" s="223" t="s">
        <v>1576</v>
      </c>
      <c r="R33" s="100" t="s">
        <v>210</v>
      </c>
      <c r="S33" s="105" t="s">
        <v>1300</v>
      </c>
      <c r="T33" s="94" t="s">
        <v>1300</v>
      </c>
      <c r="U33" s="105" t="s">
        <v>1300</v>
      </c>
      <c r="V33" s="229" t="s">
        <v>937</v>
      </c>
    </row>
    <row r="34" spans="1:22" s="189" customFormat="1" ht="24">
      <c r="A34" s="89" t="s">
        <v>954</v>
      </c>
      <c r="B34" s="89" t="s">
        <v>930</v>
      </c>
      <c r="C34" s="105" t="s">
        <v>1300</v>
      </c>
      <c r="D34" s="105" t="s">
        <v>1300</v>
      </c>
      <c r="E34" s="206" t="s">
        <v>1289</v>
      </c>
      <c r="F34" s="206" t="s">
        <v>1289</v>
      </c>
      <c r="G34" s="105" t="s">
        <v>1300</v>
      </c>
      <c r="H34" s="105" t="s">
        <v>1300</v>
      </c>
      <c r="I34" s="105" t="s">
        <v>1300</v>
      </c>
      <c r="J34" s="89" t="s">
        <v>18</v>
      </c>
      <c r="K34" s="89" t="s">
        <v>883</v>
      </c>
      <c r="L34" s="206" t="s">
        <v>1417</v>
      </c>
      <c r="M34" s="208">
        <v>2026</v>
      </c>
      <c r="N34" s="206" t="s">
        <v>1417</v>
      </c>
      <c r="O34" s="187" t="s">
        <v>63</v>
      </c>
      <c r="P34" s="105" t="s">
        <v>1300</v>
      </c>
      <c r="Q34" s="223" t="s">
        <v>1587</v>
      </c>
      <c r="R34" s="100" t="s">
        <v>210</v>
      </c>
      <c r="S34" s="105" t="s">
        <v>1300</v>
      </c>
      <c r="T34" s="94" t="s">
        <v>1300</v>
      </c>
      <c r="U34" s="105" t="s">
        <v>1300</v>
      </c>
      <c r="V34" s="229" t="s">
        <v>937</v>
      </c>
    </row>
  </sheetData>
  <protectedRanges>
    <protectedRange sqref="T8:U8" name="Range1_3_4_1"/>
    <protectedRange sqref="C8" name="Range1_3_5"/>
    <protectedRange sqref="U9" name="Range1_3_4_1_1"/>
    <protectedRange sqref="T10:U10" name="Range1_3_4_1_3"/>
    <protectedRange sqref="T11:U11" name="Range1_3_4_1_4"/>
    <protectedRange sqref="U12:U13" name="Range1_3_4_1_5"/>
    <protectedRange sqref="U14:U15" name="Range1_3_4_1_6"/>
    <protectedRange sqref="U16" name="Range1_3_4_1_7"/>
    <protectedRange sqref="T18:U18" name="Range1_3_4_1_8"/>
    <protectedRange sqref="J18:K18 D18" name="Range1_3_28"/>
    <protectedRange sqref="T19:U19" name="Range1_3_4_1_9"/>
    <protectedRange sqref="J19:K19" name="Range1_3_28_1"/>
    <protectedRange sqref="T20:U20" name="Range1_3_4_1_10"/>
    <protectedRange sqref="A20" name="Range1_7"/>
    <protectedRange sqref="F20" name="Range1_1_4"/>
    <protectedRange sqref="L20" name="Range1_3_31"/>
    <protectedRange sqref="M20" name="Range1_3_32"/>
    <protectedRange sqref="V20 Q20:R20" name="Range1_3_33"/>
    <protectedRange sqref="Q20" name="Range1_3_30"/>
    <protectedRange sqref="T21:U22" name="Range1_3_4_1_11"/>
    <protectedRange sqref="A21:A22" name="Range1_7_1"/>
    <protectedRange sqref="D21:D22" name="Range1_1_4_1"/>
    <protectedRange sqref="H21:H22" name="Range1_2_3"/>
    <protectedRange sqref="L21:L22" name="Range1_3_31_1"/>
    <protectedRange sqref="M21:M22" name="Range1_3_32_1"/>
    <protectedRange sqref="V21:V22 P21:S22" name="Range1_3_33_1"/>
    <protectedRange sqref="Q21:Q22" name="Range1_3_30_1"/>
    <protectedRange sqref="T23:U23" name="Range1_3_4_1_12"/>
    <protectedRange sqref="A23" name="Range1_7_2"/>
    <protectedRange sqref="D23" name="Range1_1_4_2"/>
    <protectedRange sqref="L23" name="Range1_3_31_2"/>
    <protectedRange sqref="M23" name="Range1_3_32_2"/>
    <protectedRange sqref="V23 Q23:S23" name="Range1_3_33_2"/>
    <protectedRange sqref="Q23" name="Range1_3_30_2"/>
    <protectedRange sqref="E24 C24" name="Range1_3_35"/>
    <protectedRange sqref="T25:U26" name="Range1_3_4_1_13"/>
    <protectedRange sqref="A27 C27:D27 F27:H27 J27:M27 V27 Q27:R27" name="Range1_14_1_2"/>
    <protectedRange sqref="T27:U27" name="Range1_3_4_1_14"/>
    <protectedRange sqref="T28:U28" name="Range1_3_4_1_15"/>
    <protectedRange sqref="C28 E28 G28:H28" name="Range1_3_29_2"/>
  </protectedRanges>
  <dataConsolidate/>
  <mergeCells count="1">
    <mergeCell ref="C2:E4"/>
  </mergeCells>
  <conditionalFormatting sqref="F7 S9">
    <cfRule type="expression" dxfId="166" priority="5" stopIfTrue="1">
      <formula>#REF!="C"</formula>
    </cfRule>
  </conditionalFormatting>
  <conditionalFormatting sqref="F7 T9 S14 T12:T15 S16:T16 S19 F20 F24:F26 S21:S24">
    <cfRule type="expression" dxfId="165" priority="4" stopIfTrue="1">
      <formula>#REF!="C"</formula>
    </cfRule>
  </conditionalFormatting>
  <conditionalFormatting sqref="T9 F8:F9 V10 E10:G10 F11:F19 D18 E20:F20 F21:F23 E25:F27 F28">
    <cfRule type="expression" dxfId="164" priority="3" stopIfTrue="1">
      <formula>#REF!="C"</formula>
    </cfRule>
  </conditionalFormatting>
  <conditionalFormatting sqref="S10">
    <cfRule type="expression" dxfId="163" priority="2" stopIfTrue="1">
      <formula>'C:\Users\mcstag\AppData\Local\Temp\notes62D355\[DECCv3.xlsx]All Survey Information'!#REF!="C"</formula>
    </cfRule>
  </conditionalFormatting>
  <conditionalFormatting sqref="S10">
    <cfRule type="expression" dxfId="162" priority="1" stopIfTrue="1">
      <formula>'C:\Users\mcstag\AppData\Local\Temp\notes62D355\[DECCv3.xlsx]All Survey Information'!#REF!="C"</formula>
    </cfRule>
  </conditionalFormatting>
  <dataValidations count="11">
    <dataValidation type="list" allowBlank="1" showInputMessage="1" showErrorMessage="1" sqref="S25">
      <formula1>$AS$7:$AS$14</formula1>
    </dataValidation>
    <dataValidation type="list" allowBlank="1" showInputMessage="1" showErrorMessage="1" sqref="J29">
      <formula1>$AX$4:$AX$4</formula1>
    </dataValidation>
    <dataValidation type="list" allowBlank="1" showInputMessage="1" showErrorMessage="1" sqref="O29 K31">
      <formula1>$BB$5:$BB$6</formula1>
    </dataValidation>
    <dataValidation allowBlank="1" showInputMessage="1" showErrorMessage="1" promptTitle="No text please" prompt="Numbers only" sqref="L29"/>
    <dataValidation type="list" allowBlank="1" showInputMessage="1" showErrorMessage="1" sqref="I30 I34">
      <formula1>$AV$7:$AV$12</formula1>
    </dataValidation>
    <dataValidation type="list" allowBlank="1" showInputMessage="1" showErrorMessage="1" sqref="J30 J34">
      <formula1>$AQ$7:$AQ$8</formula1>
    </dataValidation>
    <dataValidation type="list" allowBlank="1" showInputMessage="1" showErrorMessage="1" sqref="K30 K34">
      <formula1>$AU$7:$AU$8</formula1>
    </dataValidation>
    <dataValidation type="list" allowBlank="1" showInputMessage="1" showErrorMessage="1" sqref="O30 U30 O34 T34:U34">
      <formula1>$AW$7:$AW$8</formula1>
    </dataValidation>
    <dataValidation type="list" allowBlank="1" showInputMessage="1" showErrorMessage="1" sqref="J31">
      <formula1>$AV$18:$AV$19</formula1>
    </dataValidation>
    <dataValidation type="list" allowBlank="1" showInputMessage="1" showErrorMessage="1" sqref="O31 U31">
      <formula1>$BG$6:$BG$7</formula1>
    </dataValidation>
    <dataValidation type="list" allowBlank="1" showInputMessage="1" showErrorMessage="1" sqref="S31">
      <formula1>INDIRECT(R31)</formula1>
    </dataValidation>
  </dataValidations>
  <hyperlinks>
    <hyperlink ref="V7" r:id="rId1"/>
    <hyperlink ref="F7" r:id="rId2"/>
    <hyperlink ref="E8" r:id="rId3"/>
    <hyperlink ref="F8" r:id="rId4"/>
    <hyperlink ref="F9" r:id="rId5"/>
    <hyperlink ref="V10" r:id="rId6" display="paul.hirst@education.gsi.gov.uk"/>
    <hyperlink ref="F10" r:id="rId7"/>
    <hyperlink ref="V11" r:id="rId8" display="mailto:anwar.annut@decc.gsi.gov.uk"/>
    <hyperlink ref="V13" r:id="rId9"/>
    <hyperlink ref="V12" r:id="rId10"/>
    <hyperlink ref="F13" r:id="rId11"/>
    <hyperlink ref="V15" r:id="rId12"/>
    <hyperlink ref="V14" r:id="rId13"/>
    <hyperlink ref="E14" r:id="rId14"/>
    <hyperlink ref="E16" r:id="rId15"/>
    <hyperlink ref="F16" r:id="rId16"/>
    <hyperlink ref="V17" r:id="rId17"/>
    <hyperlink ref="V18" r:id="rId18"/>
    <hyperlink ref="E18" r:id="rId19"/>
    <hyperlink ref="F18" r:id="rId20"/>
    <hyperlink ref="V19" r:id="rId21"/>
    <hyperlink ref="V20" r:id="rId22" display="info@statistics.gov.uk"/>
    <hyperlink ref="F20" r:id="rId23"/>
    <hyperlink ref="V21" r:id="rId24"/>
    <hyperlink ref="V22" r:id="rId25"/>
    <hyperlink ref="V21:V22" r:id="rId26" display="info@statistics.gov.uk"/>
    <hyperlink ref="F21" r:id="rId27"/>
    <hyperlink ref="F22" r:id="rId28"/>
    <hyperlink ref="V23" r:id="rId29" display="info@statistics.gov.uk"/>
    <hyperlink ref="F23" r:id="rId30"/>
    <hyperlink ref="V24" r:id="rId31"/>
    <hyperlink ref="E24" r:id="rId32"/>
    <hyperlink ref="F24" r:id="rId33"/>
    <hyperlink ref="V26" r:id="rId34"/>
    <hyperlink ref="V25" r:id="rId35"/>
    <hyperlink ref="F26" r:id="rId36"/>
    <hyperlink ref="F25" r:id="rId37"/>
    <hyperlink ref="F27" r:id="rId38"/>
    <hyperlink ref="V28" r:id="rId39"/>
    <hyperlink ref="V29" r:id="rId40" display="statistics@deni.gov.uk"/>
    <hyperlink ref="F29" r:id="rId41"/>
    <hyperlink ref="E30" r:id="rId42"/>
    <hyperlink ref="V30" r:id="rId43" display="analyticalservices@detini.gov.uk"/>
    <hyperlink ref="V31" r:id="rId44"/>
    <hyperlink ref="V32" r:id="rId45"/>
    <hyperlink ref="V33" r:id="rId46"/>
    <hyperlink ref="F32" r:id="rId47"/>
    <hyperlink ref="F33" r:id="rId48"/>
    <hyperlink ref="V32:V33" r:id="rId49" display="mailto:statistics@dfpni.gov.uk"/>
    <hyperlink ref="V34" r:id="rId50" display="asu@dsdni.gov.uk"/>
  </hyperlinks>
  <pageMargins left="0.7" right="0.7" top="0.75" bottom="0.75" header="0.3" footer="0.3"/>
  <pageSetup paperSize="9" orientation="portrait" r:id="rId51"/>
  <drawing r:id="rId52"/>
</worksheet>
</file>

<file path=xl/worksheets/sheet13.xml><?xml version="1.0" encoding="utf-8"?>
<worksheet xmlns="http://schemas.openxmlformats.org/spreadsheetml/2006/main" xmlns:r="http://schemas.openxmlformats.org/officeDocument/2006/relationships">
  <sheetPr codeName="Sheet17"/>
  <dimension ref="A1:DJ51"/>
  <sheetViews>
    <sheetView showGridLines="0" showRowColHeaders="0" zoomScale="70" zoomScaleNormal="70" workbookViewId="0">
      <selection activeCell="A8" sqref="A8"/>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1295</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c r="A7" s="89" t="s">
        <v>211</v>
      </c>
      <c r="B7" s="90" t="s">
        <v>1295</v>
      </c>
      <c r="C7" s="89" t="s">
        <v>27</v>
      </c>
      <c r="D7" s="89" t="s">
        <v>213</v>
      </c>
      <c r="E7" s="206" t="s">
        <v>1289</v>
      </c>
      <c r="F7" s="206" t="s">
        <v>1289</v>
      </c>
      <c r="G7" s="91" t="s">
        <v>10</v>
      </c>
      <c r="H7" s="89" t="s">
        <v>214</v>
      </c>
      <c r="I7" s="35" t="s">
        <v>15</v>
      </c>
      <c r="J7" s="207" t="s">
        <v>16</v>
      </c>
      <c r="K7" s="90" t="s">
        <v>612</v>
      </c>
      <c r="L7" s="208">
        <v>910</v>
      </c>
      <c r="M7" s="208">
        <v>910</v>
      </c>
      <c r="N7" s="35">
        <v>100</v>
      </c>
      <c r="O7" s="35" t="s">
        <v>63</v>
      </c>
      <c r="P7" s="90" t="s">
        <v>63</v>
      </c>
      <c r="Q7" s="209">
        <v>2000</v>
      </c>
      <c r="R7" s="89" t="s">
        <v>24</v>
      </c>
      <c r="S7" s="90" t="s">
        <v>25</v>
      </c>
      <c r="T7" s="210" t="s">
        <v>1417</v>
      </c>
      <c r="U7" s="206" t="s">
        <v>1417</v>
      </c>
      <c r="V7" s="211" t="s">
        <v>215</v>
      </c>
    </row>
    <row r="8" spans="1:114" ht="52.5" customHeight="1">
      <c r="A8" s="89" t="s">
        <v>220</v>
      </c>
      <c r="B8" s="90" t="s">
        <v>1295</v>
      </c>
      <c r="C8" s="91" t="s">
        <v>371</v>
      </c>
      <c r="D8" s="89" t="s">
        <v>222</v>
      </c>
      <c r="E8" s="206" t="s">
        <v>1289</v>
      </c>
      <c r="F8" s="206" t="s">
        <v>1289</v>
      </c>
      <c r="G8" s="91" t="s">
        <v>10</v>
      </c>
      <c r="H8" s="206" t="s">
        <v>1418</v>
      </c>
      <c r="I8" s="35" t="s">
        <v>15</v>
      </c>
      <c r="J8" s="207" t="s">
        <v>18</v>
      </c>
      <c r="K8" s="90" t="s">
        <v>612</v>
      </c>
      <c r="L8" s="208">
        <v>51</v>
      </c>
      <c r="M8" s="208">
        <v>51</v>
      </c>
      <c r="N8" s="35">
        <v>100</v>
      </c>
      <c r="O8" s="35" t="s">
        <v>63</v>
      </c>
      <c r="P8" s="90" t="s">
        <v>63</v>
      </c>
      <c r="Q8" s="209">
        <v>3000</v>
      </c>
      <c r="R8" s="89" t="s">
        <v>24</v>
      </c>
      <c r="S8" s="89" t="s">
        <v>223</v>
      </c>
      <c r="T8" s="210" t="s">
        <v>1417</v>
      </c>
      <c r="U8" s="206" t="s">
        <v>1417</v>
      </c>
      <c r="V8" s="211" t="s">
        <v>215</v>
      </c>
    </row>
    <row r="9" spans="1:114">
      <c r="A9" s="89" t="s">
        <v>216</v>
      </c>
      <c r="B9" s="90" t="s">
        <v>1295</v>
      </c>
      <c r="C9" s="89" t="s">
        <v>27</v>
      </c>
      <c r="D9" s="89" t="s">
        <v>217</v>
      </c>
      <c r="E9" s="206" t="s">
        <v>1289</v>
      </c>
      <c r="F9" s="206" t="s">
        <v>1289</v>
      </c>
      <c r="G9" s="91" t="s">
        <v>10</v>
      </c>
      <c r="H9" s="206" t="s">
        <v>1418</v>
      </c>
      <c r="I9" s="35" t="s">
        <v>13</v>
      </c>
      <c r="J9" s="207" t="s">
        <v>18</v>
      </c>
      <c r="K9" s="90" t="s">
        <v>612</v>
      </c>
      <c r="L9" s="208">
        <v>152</v>
      </c>
      <c r="M9" s="208">
        <v>120</v>
      </c>
      <c r="N9" s="35">
        <v>79</v>
      </c>
      <c r="O9" s="35" t="s">
        <v>63</v>
      </c>
      <c r="P9" s="90" t="s">
        <v>63</v>
      </c>
      <c r="Q9" s="209">
        <v>4000</v>
      </c>
      <c r="R9" s="89" t="s">
        <v>24</v>
      </c>
      <c r="S9" s="89" t="s">
        <v>37</v>
      </c>
      <c r="T9" s="210" t="s">
        <v>1417</v>
      </c>
      <c r="U9" s="206" t="s">
        <v>1417</v>
      </c>
      <c r="V9" s="211" t="s">
        <v>215</v>
      </c>
    </row>
    <row r="10" spans="1:114" ht="51" customHeight="1">
      <c r="A10" s="89" t="s">
        <v>224</v>
      </c>
      <c r="B10" s="90" t="s">
        <v>1295</v>
      </c>
      <c r="C10" s="89" t="s">
        <v>27</v>
      </c>
      <c r="D10" s="89" t="s">
        <v>225</v>
      </c>
      <c r="E10" s="206" t="s">
        <v>1289</v>
      </c>
      <c r="F10" s="206" t="s">
        <v>1289</v>
      </c>
      <c r="G10" s="91" t="s">
        <v>10</v>
      </c>
      <c r="H10" s="89" t="s">
        <v>226</v>
      </c>
      <c r="I10" s="35" t="s">
        <v>15</v>
      </c>
      <c r="J10" s="207" t="s">
        <v>18</v>
      </c>
      <c r="K10" s="90" t="s">
        <v>612</v>
      </c>
      <c r="L10" s="208">
        <v>51</v>
      </c>
      <c r="M10" s="208">
        <v>51</v>
      </c>
      <c r="N10" s="35">
        <v>100</v>
      </c>
      <c r="O10" s="35" t="s">
        <v>63</v>
      </c>
      <c r="P10" s="90" t="s">
        <v>63</v>
      </c>
      <c r="Q10" s="209">
        <v>2000</v>
      </c>
      <c r="R10" s="89" t="s">
        <v>24</v>
      </c>
      <c r="S10" s="89" t="s">
        <v>223</v>
      </c>
      <c r="T10" s="210" t="s">
        <v>1417</v>
      </c>
      <c r="U10" s="206" t="s">
        <v>1417</v>
      </c>
      <c r="V10" s="211" t="s">
        <v>215</v>
      </c>
    </row>
    <row r="11" spans="1:114" ht="39.75" customHeight="1">
      <c r="A11" s="105" t="s">
        <v>218</v>
      </c>
      <c r="B11" s="90" t="s">
        <v>1295</v>
      </c>
      <c r="C11" s="89" t="s">
        <v>27</v>
      </c>
      <c r="D11" s="89" t="s">
        <v>219</v>
      </c>
      <c r="E11" s="206" t="s">
        <v>1289</v>
      </c>
      <c r="F11" s="206" t="s">
        <v>1289</v>
      </c>
      <c r="G11" s="91" t="s">
        <v>10</v>
      </c>
      <c r="H11" s="206" t="s">
        <v>1418</v>
      </c>
      <c r="I11" s="35" t="s">
        <v>13</v>
      </c>
      <c r="J11" s="207" t="s">
        <v>18</v>
      </c>
      <c r="K11" s="90" t="s">
        <v>612</v>
      </c>
      <c r="L11" s="208">
        <v>152</v>
      </c>
      <c r="M11" s="208">
        <v>100</v>
      </c>
      <c r="N11" s="35">
        <v>66</v>
      </c>
      <c r="O11" s="35" t="s">
        <v>63</v>
      </c>
      <c r="P11" s="90" t="s">
        <v>63</v>
      </c>
      <c r="Q11" s="209">
        <v>5085</v>
      </c>
      <c r="R11" s="89" t="s">
        <v>24</v>
      </c>
      <c r="S11" s="90" t="s">
        <v>25</v>
      </c>
      <c r="T11" s="210" t="s">
        <v>1417</v>
      </c>
      <c r="U11" s="206" t="s">
        <v>1417</v>
      </c>
      <c r="V11" s="211" t="s">
        <v>215</v>
      </c>
    </row>
    <row r="12" spans="1:114" ht="54.75" customHeight="1">
      <c r="A12" s="89" t="s">
        <v>227</v>
      </c>
      <c r="B12" s="90" t="s">
        <v>1295</v>
      </c>
      <c r="C12" s="89" t="s">
        <v>27</v>
      </c>
      <c r="D12" s="89" t="s">
        <v>228</v>
      </c>
      <c r="E12" s="117" t="s">
        <v>1299</v>
      </c>
      <c r="F12" s="206" t="s">
        <v>1289</v>
      </c>
      <c r="G12" s="91" t="s">
        <v>10</v>
      </c>
      <c r="H12" s="89" t="s">
        <v>229</v>
      </c>
      <c r="I12" s="35" t="s">
        <v>15</v>
      </c>
      <c r="J12" s="207" t="s">
        <v>16</v>
      </c>
      <c r="K12" s="90" t="s">
        <v>612</v>
      </c>
      <c r="L12" s="208">
        <v>152</v>
      </c>
      <c r="M12" s="208">
        <v>152</v>
      </c>
      <c r="N12" s="35">
        <v>100</v>
      </c>
      <c r="O12" s="212" t="s">
        <v>62</v>
      </c>
      <c r="P12" s="90" t="s">
        <v>63</v>
      </c>
      <c r="Q12" s="209">
        <v>100897</v>
      </c>
      <c r="R12" s="89" t="s">
        <v>24</v>
      </c>
      <c r="S12" s="90" t="s">
        <v>25</v>
      </c>
      <c r="T12" s="210" t="s">
        <v>1417</v>
      </c>
      <c r="U12" s="206" t="s">
        <v>1417</v>
      </c>
      <c r="V12" s="211" t="s">
        <v>215</v>
      </c>
    </row>
    <row r="13" spans="1:114" ht="36">
      <c r="A13" s="89" t="s">
        <v>230</v>
      </c>
      <c r="B13" s="90" t="s">
        <v>1295</v>
      </c>
      <c r="C13" s="89" t="s">
        <v>27</v>
      </c>
      <c r="D13" s="89" t="s">
        <v>231</v>
      </c>
      <c r="E13" s="206" t="s">
        <v>1289</v>
      </c>
      <c r="F13" s="206" t="s">
        <v>1289</v>
      </c>
      <c r="G13" s="91" t="s">
        <v>10</v>
      </c>
      <c r="H13" s="89" t="s">
        <v>226</v>
      </c>
      <c r="I13" s="35" t="s">
        <v>15</v>
      </c>
      <c r="J13" s="207" t="s">
        <v>18</v>
      </c>
      <c r="K13" s="90" t="s">
        <v>612</v>
      </c>
      <c r="L13" s="208">
        <v>152</v>
      </c>
      <c r="M13" s="208">
        <v>152</v>
      </c>
      <c r="N13" s="35">
        <v>100</v>
      </c>
      <c r="O13" s="35" t="s">
        <v>63</v>
      </c>
      <c r="P13" s="90" t="s">
        <v>63</v>
      </c>
      <c r="Q13" s="209">
        <v>2000</v>
      </c>
      <c r="R13" s="89" t="s">
        <v>24</v>
      </c>
      <c r="S13" s="90" t="s">
        <v>25</v>
      </c>
      <c r="T13" s="210" t="s">
        <v>1417</v>
      </c>
      <c r="U13" s="206" t="s">
        <v>1417</v>
      </c>
      <c r="V13" s="211" t="s">
        <v>215</v>
      </c>
      <c r="W13" s="21"/>
      <c r="X13" s="22"/>
    </row>
    <row r="14" spans="1:114" ht="24">
      <c r="A14" s="89" t="s">
        <v>232</v>
      </c>
      <c r="B14" s="90" t="s">
        <v>1295</v>
      </c>
      <c r="C14" s="91" t="s">
        <v>371</v>
      </c>
      <c r="D14" s="89" t="s">
        <v>233</v>
      </c>
      <c r="E14" s="206" t="s">
        <v>1289</v>
      </c>
      <c r="F14" s="206" t="s">
        <v>1289</v>
      </c>
      <c r="G14" s="91" t="s">
        <v>10</v>
      </c>
      <c r="H14" s="89" t="s">
        <v>234</v>
      </c>
      <c r="I14" s="35" t="s">
        <v>15</v>
      </c>
      <c r="J14" s="207" t="s">
        <v>16</v>
      </c>
      <c r="K14" s="90" t="s">
        <v>612</v>
      </c>
      <c r="L14" s="208">
        <v>144</v>
      </c>
      <c r="M14" s="208">
        <v>144</v>
      </c>
      <c r="N14" s="35">
        <v>100</v>
      </c>
      <c r="O14" s="212" t="s">
        <v>62</v>
      </c>
      <c r="P14" s="90" t="s">
        <v>63</v>
      </c>
      <c r="Q14" s="209">
        <v>2073</v>
      </c>
      <c r="R14" s="89" t="s">
        <v>24</v>
      </c>
      <c r="S14" s="90" t="s">
        <v>25</v>
      </c>
      <c r="T14" s="210" t="s">
        <v>1417</v>
      </c>
      <c r="U14" s="206" t="s">
        <v>1417</v>
      </c>
      <c r="V14" s="211" t="s">
        <v>215</v>
      </c>
      <c r="W14" s="23"/>
      <c r="X14" s="22"/>
    </row>
    <row r="15" spans="1:114" ht="48">
      <c r="A15" s="89" t="s">
        <v>235</v>
      </c>
      <c r="B15" s="90" t="s">
        <v>1295</v>
      </c>
      <c r="C15" s="89" t="s">
        <v>27</v>
      </c>
      <c r="D15" s="89" t="s">
        <v>236</v>
      </c>
      <c r="E15" s="239" t="s">
        <v>1299</v>
      </c>
      <c r="F15" s="206" t="s">
        <v>1289</v>
      </c>
      <c r="G15" s="91" t="s">
        <v>10</v>
      </c>
      <c r="H15" s="89" t="s">
        <v>237</v>
      </c>
      <c r="I15" s="35" t="s">
        <v>15</v>
      </c>
      <c r="J15" s="207" t="s">
        <v>18</v>
      </c>
      <c r="K15" s="90" t="s">
        <v>612</v>
      </c>
      <c r="L15" s="208">
        <v>12000</v>
      </c>
      <c r="M15" s="208">
        <v>7450</v>
      </c>
      <c r="N15" s="35">
        <v>62</v>
      </c>
      <c r="O15" s="212" t="s">
        <v>62</v>
      </c>
      <c r="P15" s="90" t="s">
        <v>63</v>
      </c>
      <c r="Q15" s="209">
        <v>1019</v>
      </c>
      <c r="R15" s="89" t="s">
        <v>24</v>
      </c>
      <c r="S15" s="90" t="s">
        <v>25</v>
      </c>
      <c r="T15" s="210" t="s">
        <v>1417</v>
      </c>
      <c r="U15" s="206" t="s">
        <v>1417</v>
      </c>
      <c r="V15" s="211" t="s">
        <v>215</v>
      </c>
      <c r="W15" s="23"/>
      <c r="X15" s="22"/>
    </row>
    <row r="16" spans="1:114" ht="24">
      <c r="A16" s="89" t="s">
        <v>238</v>
      </c>
      <c r="B16" s="90" t="s">
        <v>1295</v>
      </c>
      <c r="C16" s="91" t="s">
        <v>371</v>
      </c>
      <c r="D16" s="89" t="s">
        <v>239</v>
      </c>
      <c r="E16" s="239" t="s">
        <v>1299</v>
      </c>
      <c r="F16" s="206" t="s">
        <v>1289</v>
      </c>
      <c r="G16" s="91" t="s">
        <v>10</v>
      </c>
      <c r="H16" s="89" t="s">
        <v>240</v>
      </c>
      <c r="I16" s="35" t="s">
        <v>14</v>
      </c>
      <c r="J16" s="207" t="s">
        <v>18</v>
      </c>
      <c r="K16" s="90" t="s">
        <v>612</v>
      </c>
      <c r="L16" s="208">
        <v>382</v>
      </c>
      <c r="M16" s="208">
        <v>382</v>
      </c>
      <c r="N16" s="35">
        <v>100</v>
      </c>
      <c r="O16" s="35" t="s">
        <v>63</v>
      </c>
      <c r="P16" s="90" t="s">
        <v>63</v>
      </c>
      <c r="Q16" s="206" t="s">
        <v>1289</v>
      </c>
      <c r="R16" s="89" t="s">
        <v>24</v>
      </c>
      <c r="S16" s="90" t="s">
        <v>25</v>
      </c>
      <c r="T16" s="210" t="s">
        <v>1417</v>
      </c>
      <c r="U16" s="206" t="s">
        <v>1417</v>
      </c>
      <c r="V16" s="211" t="s">
        <v>215</v>
      </c>
      <c r="W16" s="21"/>
      <c r="X16" s="22"/>
    </row>
    <row r="17" spans="1:24">
      <c r="A17" s="89" t="s">
        <v>241</v>
      </c>
      <c r="B17" s="90" t="s">
        <v>1295</v>
      </c>
      <c r="C17" s="91" t="s">
        <v>371</v>
      </c>
      <c r="D17" s="89" t="s">
        <v>242</v>
      </c>
      <c r="E17" s="239" t="s">
        <v>1299</v>
      </c>
      <c r="F17" s="206" t="s">
        <v>1289</v>
      </c>
      <c r="G17" s="91" t="s">
        <v>10</v>
      </c>
      <c r="H17" s="105" t="s">
        <v>229</v>
      </c>
      <c r="I17" s="35" t="s">
        <v>15</v>
      </c>
      <c r="J17" s="207" t="s">
        <v>16</v>
      </c>
      <c r="K17" s="90" t="s">
        <v>612</v>
      </c>
      <c r="L17" s="208">
        <v>152</v>
      </c>
      <c r="M17" s="208">
        <v>152</v>
      </c>
      <c r="N17" s="35">
        <v>100</v>
      </c>
      <c r="O17" s="212" t="s">
        <v>62</v>
      </c>
      <c r="P17" s="90" t="s">
        <v>63</v>
      </c>
      <c r="Q17" s="209">
        <v>577868</v>
      </c>
      <c r="R17" s="89" t="s">
        <v>24</v>
      </c>
      <c r="S17" s="90" t="s">
        <v>25</v>
      </c>
      <c r="T17" s="210" t="s">
        <v>1417</v>
      </c>
      <c r="U17" s="206" t="s">
        <v>1417</v>
      </c>
      <c r="V17" s="211" t="s">
        <v>215</v>
      </c>
      <c r="W17" s="20"/>
      <c r="X17" s="22"/>
    </row>
    <row r="18" spans="1:24" ht="24">
      <c r="A18" s="89" t="s">
        <v>243</v>
      </c>
      <c r="B18" s="90" t="s">
        <v>1295</v>
      </c>
      <c r="C18" s="91" t="s">
        <v>371</v>
      </c>
      <c r="D18" s="89" t="s">
        <v>244</v>
      </c>
      <c r="E18" s="239" t="s">
        <v>1299</v>
      </c>
      <c r="F18" s="206" t="s">
        <v>1289</v>
      </c>
      <c r="G18" s="91" t="s">
        <v>10</v>
      </c>
      <c r="H18" s="89" t="s">
        <v>229</v>
      </c>
      <c r="I18" s="35" t="s">
        <v>15</v>
      </c>
      <c r="J18" s="207" t="s">
        <v>16</v>
      </c>
      <c r="K18" s="90" t="s">
        <v>612</v>
      </c>
      <c r="L18" s="208">
        <v>152</v>
      </c>
      <c r="M18" s="208">
        <v>152</v>
      </c>
      <c r="N18" s="35">
        <v>100</v>
      </c>
      <c r="O18" s="212" t="s">
        <v>62</v>
      </c>
      <c r="P18" s="90" t="s">
        <v>63</v>
      </c>
      <c r="Q18" s="209">
        <v>20620</v>
      </c>
      <c r="R18" s="89" t="s">
        <v>24</v>
      </c>
      <c r="S18" s="90" t="s">
        <v>25</v>
      </c>
      <c r="T18" s="210" t="s">
        <v>1417</v>
      </c>
      <c r="U18" s="206" t="s">
        <v>1417</v>
      </c>
      <c r="V18" s="211" t="s">
        <v>215</v>
      </c>
      <c r="W18" s="20"/>
      <c r="X18" s="22"/>
    </row>
    <row r="19" spans="1:24" ht="36">
      <c r="A19" s="89" t="s">
        <v>245</v>
      </c>
      <c r="B19" s="90" t="s">
        <v>1295</v>
      </c>
      <c r="C19" s="91" t="s">
        <v>371</v>
      </c>
      <c r="D19" s="89" t="s">
        <v>246</v>
      </c>
      <c r="E19" s="239" t="s">
        <v>1299</v>
      </c>
      <c r="F19" s="206" t="s">
        <v>1289</v>
      </c>
      <c r="G19" s="91" t="s">
        <v>10</v>
      </c>
      <c r="H19" s="89" t="s">
        <v>229</v>
      </c>
      <c r="I19" s="35" t="s">
        <v>15</v>
      </c>
      <c r="J19" s="207" t="s">
        <v>16</v>
      </c>
      <c r="K19" s="90" t="s">
        <v>612</v>
      </c>
      <c r="L19" s="208">
        <v>152</v>
      </c>
      <c r="M19" s="208">
        <v>152</v>
      </c>
      <c r="N19" s="35">
        <v>100</v>
      </c>
      <c r="O19" s="35" t="s">
        <v>63</v>
      </c>
      <c r="P19" s="90" t="s">
        <v>63</v>
      </c>
      <c r="Q19" s="206" t="s">
        <v>1289</v>
      </c>
      <c r="R19" s="89" t="s">
        <v>24</v>
      </c>
      <c r="S19" s="90" t="s">
        <v>25</v>
      </c>
      <c r="T19" s="210" t="s">
        <v>1417</v>
      </c>
      <c r="U19" s="206" t="s">
        <v>1417</v>
      </c>
      <c r="V19" s="211" t="s">
        <v>215</v>
      </c>
      <c r="W19" s="21"/>
      <c r="X19" s="22"/>
    </row>
    <row r="20" spans="1:24">
      <c r="A20" s="89" t="s">
        <v>247</v>
      </c>
      <c r="B20" s="90" t="s">
        <v>1295</v>
      </c>
      <c r="C20" s="89" t="s">
        <v>27</v>
      </c>
      <c r="D20" s="89" t="s">
        <v>248</v>
      </c>
      <c r="E20" s="206" t="s">
        <v>1289</v>
      </c>
      <c r="F20" s="206" t="s">
        <v>1289</v>
      </c>
      <c r="G20" s="91" t="s">
        <v>10</v>
      </c>
      <c r="H20" s="89" t="s">
        <v>249</v>
      </c>
      <c r="I20" s="35" t="s">
        <v>15</v>
      </c>
      <c r="J20" s="207" t="s">
        <v>18</v>
      </c>
      <c r="K20" s="90" t="s">
        <v>612</v>
      </c>
      <c r="L20" s="208">
        <v>23500</v>
      </c>
      <c r="M20" s="208">
        <v>23500</v>
      </c>
      <c r="N20" s="35">
        <v>100</v>
      </c>
      <c r="O20" s="212" t="s">
        <v>62</v>
      </c>
      <c r="P20" s="90" t="s">
        <v>63</v>
      </c>
      <c r="Q20" s="209">
        <v>3057</v>
      </c>
      <c r="R20" s="89" t="s">
        <v>24</v>
      </c>
      <c r="S20" s="90" t="s">
        <v>25</v>
      </c>
      <c r="T20" s="210" t="s">
        <v>1417</v>
      </c>
      <c r="U20" s="206" t="s">
        <v>1417</v>
      </c>
      <c r="V20" s="211" t="s">
        <v>215</v>
      </c>
      <c r="W20" s="20"/>
      <c r="X20" s="22"/>
    </row>
    <row r="21" spans="1:24">
      <c r="A21" s="89" t="s">
        <v>250</v>
      </c>
      <c r="B21" s="90" t="s">
        <v>1295</v>
      </c>
      <c r="C21" s="89" t="s">
        <v>27</v>
      </c>
      <c r="D21" s="89" t="s">
        <v>251</v>
      </c>
      <c r="E21" s="239" t="s">
        <v>1299</v>
      </c>
      <c r="F21" s="206" t="s">
        <v>1289</v>
      </c>
      <c r="G21" s="91" t="s">
        <v>10</v>
      </c>
      <c r="H21" s="89" t="s">
        <v>229</v>
      </c>
      <c r="I21" s="35" t="s">
        <v>15</v>
      </c>
      <c r="J21" s="207" t="s">
        <v>16</v>
      </c>
      <c r="K21" s="90" t="s">
        <v>612</v>
      </c>
      <c r="L21" s="208">
        <v>24000</v>
      </c>
      <c r="M21" s="208">
        <v>24000</v>
      </c>
      <c r="N21" s="35">
        <v>100</v>
      </c>
      <c r="O21" s="212" t="s">
        <v>62</v>
      </c>
      <c r="P21" s="90" t="s">
        <v>63</v>
      </c>
      <c r="Q21" s="209">
        <v>67764</v>
      </c>
      <c r="R21" s="89" t="s">
        <v>24</v>
      </c>
      <c r="S21" s="90" t="s">
        <v>25</v>
      </c>
      <c r="T21" s="210" t="s">
        <v>1417</v>
      </c>
      <c r="U21" s="206" t="s">
        <v>1417</v>
      </c>
      <c r="V21" s="211" t="s">
        <v>215</v>
      </c>
    </row>
    <row r="22" spans="1:24" ht="36">
      <c r="A22" s="89" t="s">
        <v>252</v>
      </c>
      <c r="B22" s="90" t="s">
        <v>1295</v>
      </c>
      <c r="C22" s="89" t="s">
        <v>27</v>
      </c>
      <c r="D22" s="89" t="s">
        <v>253</v>
      </c>
      <c r="E22" s="239" t="s">
        <v>1299</v>
      </c>
      <c r="F22" s="206" t="s">
        <v>1289</v>
      </c>
      <c r="G22" s="91" t="s">
        <v>10</v>
      </c>
      <c r="H22" s="89" t="s">
        <v>254</v>
      </c>
      <c r="I22" s="35" t="s">
        <v>15</v>
      </c>
      <c r="J22" s="207" t="s">
        <v>16</v>
      </c>
      <c r="K22" s="90" t="s">
        <v>612</v>
      </c>
      <c r="L22" s="208">
        <v>30000</v>
      </c>
      <c r="M22" s="208">
        <v>30000</v>
      </c>
      <c r="N22" s="35">
        <v>100</v>
      </c>
      <c r="O22" s="212" t="s">
        <v>62</v>
      </c>
      <c r="P22" s="90" t="s">
        <v>63</v>
      </c>
      <c r="Q22" s="209">
        <v>12108</v>
      </c>
      <c r="R22" s="89" t="s">
        <v>24</v>
      </c>
      <c r="S22" s="90" t="s">
        <v>25</v>
      </c>
      <c r="T22" s="210" t="s">
        <v>1417</v>
      </c>
      <c r="U22" s="206" t="s">
        <v>1417</v>
      </c>
      <c r="V22" s="211" t="s">
        <v>215</v>
      </c>
    </row>
    <row r="23" spans="1:24" ht="24">
      <c r="A23" s="89" t="s">
        <v>255</v>
      </c>
      <c r="B23" s="90" t="s">
        <v>1295</v>
      </c>
      <c r="C23" s="91" t="s">
        <v>371</v>
      </c>
      <c r="D23" s="89" t="s">
        <v>256</v>
      </c>
      <c r="E23" s="239" t="s">
        <v>1299</v>
      </c>
      <c r="F23" s="206" t="s">
        <v>1289</v>
      </c>
      <c r="G23" s="91" t="s">
        <v>10</v>
      </c>
      <c r="H23" s="89" t="s">
        <v>229</v>
      </c>
      <c r="I23" s="35" t="s">
        <v>15</v>
      </c>
      <c r="J23" s="207" t="s">
        <v>16</v>
      </c>
      <c r="K23" s="90" t="s">
        <v>612</v>
      </c>
      <c r="L23" s="208">
        <v>152</v>
      </c>
      <c r="M23" s="208">
        <v>152</v>
      </c>
      <c r="N23" s="35">
        <v>100</v>
      </c>
      <c r="O23" s="35" t="s">
        <v>63</v>
      </c>
      <c r="P23" s="90" t="s">
        <v>63</v>
      </c>
      <c r="Q23" s="209">
        <v>14000</v>
      </c>
      <c r="R23" s="89" t="s">
        <v>24</v>
      </c>
      <c r="S23" s="90" t="s">
        <v>25</v>
      </c>
      <c r="T23" s="210" t="s">
        <v>1417</v>
      </c>
      <c r="U23" s="206" t="s">
        <v>1417</v>
      </c>
      <c r="V23" s="211" t="s">
        <v>215</v>
      </c>
    </row>
    <row r="24" spans="1:24" ht="24">
      <c r="A24" s="89" t="s">
        <v>257</v>
      </c>
      <c r="B24" s="90" t="s">
        <v>1295</v>
      </c>
      <c r="C24" s="89" t="s">
        <v>27</v>
      </c>
      <c r="D24" s="206" t="s">
        <v>1289</v>
      </c>
      <c r="E24" s="206" t="s">
        <v>1289</v>
      </c>
      <c r="F24" s="206" t="s">
        <v>1289</v>
      </c>
      <c r="G24" s="91" t="s">
        <v>10</v>
      </c>
      <c r="H24" s="206" t="s">
        <v>1418</v>
      </c>
      <c r="I24" s="217" t="s">
        <v>1289</v>
      </c>
      <c r="J24" s="207" t="s">
        <v>18</v>
      </c>
      <c r="K24" s="90" t="s">
        <v>612</v>
      </c>
      <c r="L24" s="208">
        <v>152</v>
      </c>
      <c r="M24" s="208">
        <v>76</v>
      </c>
      <c r="N24" s="35">
        <v>50</v>
      </c>
      <c r="O24" s="35" t="s">
        <v>63</v>
      </c>
      <c r="P24" s="90" t="s">
        <v>63</v>
      </c>
      <c r="Q24" s="265">
        <v>800</v>
      </c>
      <c r="R24" s="89" t="s">
        <v>24</v>
      </c>
      <c r="S24" s="90" t="s">
        <v>25</v>
      </c>
      <c r="T24" s="210" t="s">
        <v>1417</v>
      </c>
      <c r="U24" s="206" t="s">
        <v>1417</v>
      </c>
      <c r="V24" s="211" t="s">
        <v>215</v>
      </c>
      <c r="W24" s="31"/>
    </row>
    <row r="25" spans="1:24" ht="57" customHeight="1">
      <c r="A25" s="89" t="s">
        <v>258</v>
      </c>
      <c r="B25" s="90" t="s">
        <v>1295</v>
      </c>
      <c r="C25" s="89" t="s">
        <v>27</v>
      </c>
      <c r="D25" s="89" t="s">
        <v>259</v>
      </c>
      <c r="E25" s="206" t="s">
        <v>1289</v>
      </c>
      <c r="F25" s="206" t="s">
        <v>1289</v>
      </c>
      <c r="G25" s="91" t="s">
        <v>10</v>
      </c>
      <c r="H25" s="89" t="s">
        <v>260</v>
      </c>
      <c r="I25" s="35" t="s">
        <v>13</v>
      </c>
      <c r="J25" s="207" t="s">
        <v>18</v>
      </c>
      <c r="K25" s="90" t="s">
        <v>612</v>
      </c>
      <c r="L25" s="208">
        <v>75</v>
      </c>
      <c r="M25" s="206" t="s">
        <v>1417</v>
      </c>
      <c r="N25" s="35">
        <v>0</v>
      </c>
      <c r="O25" s="35" t="s">
        <v>63</v>
      </c>
      <c r="P25" s="90" t="s">
        <v>63</v>
      </c>
      <c r="Q25" s="209">
        <v>181000</v>
      </c>
      <c r="R25" s="89" t="s">
        <v>24</v>
      </c>
      <c r="S25" s="90" t="s">
        <v>25</v>
      </c>
      <c r="T25" s="210" t="s">
        <v>1417</v>
      </c>
      <c r="U25" s="206" t="s">
        <v>1417</v>
      </c>
      <c r="V25" s="211" t="s">
        <v>215</v>
      </c>
      <c r="W25" s="31"/>
    </row>
    <row r="26" spans="1:24" ht="36.75" customHeight="1">
      <c r="A26" s="89" t="s">
        <v>261</v>
      </c>
      <c r="B26" s="90" t="s">
        <v>1295</v>
      </c>
      <c r="C26" s="89" t="s">
        <v>27</v>
      </c>
      <c r="D26" s="89" t="s">
        <v>262</v>
      </c>
      <c r="E26" s="239" t="s">
        <v>1299</v>
      </c>
      <c r="F26" s="206" t="s">
        <v>1289</v>
      </c>
      <c r="G26" s="91" t="s">
        <v>10</v>
      </c>
      <c r="H26" s="206" t="s">
        <v>1418</v>
      </c>
      <c r="I26" s="35" t="s">
        <v>15</v>
      </c>
      <c r="J26" s="207" t="s">
        <v>18</v>
      </c>
      <c r="K26" s="90" t="s">
        <v>612</v>
      </c>
      <c r="L26" s="208">
        <v>152</v>
      </c>
      <c r="M26" s="208">
        <v>152</v>
      </c>
      <c r="N26" s="35">
        <v>100</v>
      </c>
      <c r="O26" s="35" t="s">
        <v>63</v>
      </c>
      <c r="P26" s="90" t="s">
        <v>63</v>
      </c>
      <c r="Q26" s="265">
        <v>5472</v>
      </c>
      <c r="R26" s="89" t="s">
        <v>24</v>
      </c>
      <c r="S26" s="89" t="s">
        <v>31</v>
      </c>
      <c r="T26" s="210" t="s">
        <v>1417</v>
      </c>
      <c r="U26" s="206" t="s">
        <v>1417</v>
      </c>
      <c r="V26" s="211" t="s">
        <v>215</v>
      </c>
      <c r="W26" s="31"/>
    </row>
    <row r="27" spans="1:24" ht="48">
      <c r="A27" s="89" t="s">
        <v>263</v>
      </c>
      <c r="B27" s="90" t="s">
        <v>1295</v>
      </c>
      <c r="C27" s="89" t="s">
        <v>27</v>
      </c>
      <c r="D27" s="89" t="s">
        <v>264</v>
      </c>
      <c r="E27" s="206" t="s">
        <v>1289</v>
      </c>
      <c r="F27" s="206" t="s">
        <v>1289</v>
      </c>
      <c r="G27" s="91" t="s">
        <v>10</v>
      </c>
      <c r="H27" s="89" t="s">
        <v>265</v>
      </c>
      <c r="I27" s="35" t="s">
        <v>15</v>
      </c>
      <c r="J27" s="207" t="s">
        <v>17</v>
      </c>
      <c r="K27" s="90" t="s">
        <v>612</v>
      </c>
      <c r="L27" s="208">
        <v>23500</v>
      </c>
      <c r="M27" s="208">
        <v>23500</v>
      </c>
      <c r="N27" s="35">
        <v>100</v>
      </c>
      <c r="O27" s="212" t="s">
        <v>62</v>
      </c>
      <c r="P27" s="90" t="s">
        <v>63</v>
      </c>
      <c r="Q27" s="209">
        <v>576907</v>
      </c>
      <c r="R27" s="89" t="s">
        <v>24</v>
      </c>
      <c r="S27" s="90" t="s">
        <v>25</v>
      </c>
      <c r="T27" s="210" t="s">
        <v>1417</v>
      </c>
      <c r="U27" s="206" t="s">
        <v>1417</v>
      </c>
      <c r="V27" s="211" t="s">
        <v>215</v>
      </c>
      <c r="W27" s="31"/>
    </row>
    <row r="28" spans="1:24" ht="88.5" customHeight="1">
      <c r="A28" s="89" t="s">
        <v>266</v>
      </c>
      <c r="B28" s="90" t="s">
        <v>1295</v>
      </c>
      <c r="C28" s="89" t="s">
        <v>27</v>
      </c>
      <c r="D28" s="89" t="s">
        <v>267</v>
      </c>
      <c r="E28" s="239" t="s">
        <v>1299</v>
      </c>
      <c r="F28" s="206" t="s">
        <v>1289</v>
      </c>
      <c r="G28" s="91" t="s">
        <v>10</v>
      </c>
      <c r="H28" s="89" t="s">
        <v>229</v>
      </c>
      <c r="I28" s="35" t="s">
        <v>15</v>
      </c>
      <c r="J28" s="207" t="s">
        <v>16</v>
      </c>
      <c r="K28" s="90" t="s">
        <v>612</v>
      </c>
      <c r="L28" s="208">
        <v>456</v>
      </c>
      <c r="M28" s="208">
        <v>456</v>
      </c>
      <c r="N28" s="35">
        <v>100</v>
      </c>
      <c r="O28" s="35" t="s">
        <v>63</v>
      </c>
      <c r="P28" s="90" t="s">
        <v>63</v>
      </c>
      <c r="Q28" s="209">
        <v>29000</v>
      </c>
      <c r="R28" s="89" t="s">
        <v>24</v>
      </c>
      <c r="S28" s="89" t="s">
        <v>268</v>
      </c>
      <c r="T28" s="210" t="s">
        <v>1417</v>
      </c>
      <c r="U28" s="206" t="s">
        <v>1417</v>
      </c>
      <c r="V28" s="211" t="s">
        <v>215</v>
      </c>
      <c r="W28" s="31"/>
    </row>
    <row r="29" spans="1:24" ht="52.5" customHeight="1">
      <c r="A29" s="89" t="s">
        <v>269</v>
      </c>
      <c r="B29" s="90" t="s">
        <v>1295</v>
      </c>
      <c r="C29" s="91" t="s">
        <v>371</v>
      </c>
      <c r="D29" s="89" t="s">
        <v>270</v>
      </c>
      <c r="E29" s="206" t="s">
        <v>1289</v>
      </c>
      <c r="F29" s="206" t="s">
        <v>1289</v>
      </c>
      <c r="G29" s="91" t="s">
        <v>10</v>
      </c>
      <c r="H29" s="105" t="s">
        <v>229</v>
      </c>
      <c r="I29" s="35" t="s">
        <v>15</v>
      </c>
      <c r="J29" s="207" t="s">
        <v>18</v>
      </c>
      <c r="K29" s="90" t="s">
        <v>612</v>
      </c>
      <c r="L29" s="208">
        <v>152</v>
      </c>
      <c r="M29" s="208">
        <v>152</v>
      </c>
      <c r="N29" s="35">
        <v>100</v>
      </c>
      <c r="O29" s="212" t="s">
        <v>62</v>
      </c>
      <c r="P29" s="90" t="s">
        <v>63</v>
      </c>
      <c r="Q29" s="209">
        <v>305052</v>
      </c>
      <c r="R29" s="89" t="s">
        <v>24</v>
      </c>
      <c r="S29" s="90" t="s">
        <v>25</v>
      </c>
      <c r="T29" s="210" t="s">
        <v>1417</v>
      </c>
      <c r="U29" s="206" t="s">
        <v>1417</v>
      </c>
      <c r="V29" s="211" t="s">
        <v>215</v>
      </c>
      <c r="W29" s="31"/>
    </row>
    <row r="30" spans="1:24" ht="82.5" customHeight="1">
      <c r="A30" s="89" t="s">
        <v>271</v>
      </c>
      <c r="B30" s="90" t="s">
        <v>1295</v>
      </c>
      <c r="C30" s="89" t="s">
        <v>27</v>
      </c>
      <c r="D30" s="206" t="s">
        <v>1289</v>
      </c>
      <c r="E30" s="239" t="s">
        <v>1299</v>
      </c>
      <c r="F30" s="206" t="s">
        <v>1289</v>
      </c>
      <c r="G30" s="91" t="s">
        <v>10</v>
      </c>
      <c r="H30" s="206" t="s">
        <v>1418</v>
      </c>
      <c r="I30" s="35" t="s">
        <v>15</v>
      </c>
      <c r="J30" s="207" t="s">
        <v>16</v>
      </c>
      <c r="K30" s="90" t="s">
        <v>612</v>
      </c>
      <c r="L30" s="208">
        <v>152</v>
      </c>
      <c r="M30" s="208">
        <v>100</v>
      </c>
      <c r="N30" s="35">
        <v>66</v>
      </c>
      <c r="O30" s="35" t="s">
        <v>63</v>
      </c>
      <c r="P30" s="90" t="s">
        <v>63</v>
      </c>
      <c r="Q30" s="265">
        <v>3600</v>
      </c>
      <c r="R30" s="89" t="s">
        <v>24</v>
      </c>
      <c r="S30" s="90" t="s">
        <v>25</v>
      </c>
      <c r="T30" s="210" t="s">
        <v>1417</v>
      </c>
      <c r="U30" s="206" t="s">
        <v>1417</v>
      </c>
      <c r="V30" s="211" t="s">
        <v>215</v>
      </c>
    </row>
    <row r="31" spans="1:24" ht="82.5" customHeight="1">
      <c r="A31" s="89" t="s">
        <v>272</v>
      </c>
      <c r="B31" s="90" t="s">
        <v>1295</v>
      </c>
      <c r="C31" s="89" t="s">
        <v>27</v>
      </c>
      <c r="D31" s="89" t="s">
        <v>273</v>
      </c>
      <c r="E31" s="206" t="s">
        <v>1289</v>
      </c>
      <c r="F31" s="206" t="s">
        <v>1289</v>
      </c>
      <c r="G31" s="91" t="s">
        <v>10</v>
      </c>
      <c r="H31" s="89" t="s">
        <v>229</v>
      </c>
      <c r="I31" s="35" t="s">
        <v>15</v>
      </c>
      <c r="J31" s="207" t="s">
        <v>18</v>
      </c>
      <c r="K31" s="90" t="s">
        <v>612</v>
      </c>
      <c r="L31" s="208">
        <v>152</v>
      </c>
      <c r="M31" s="208">
        <v>152</v>
      </c>
      <c r="N31" s="35">
        <v>100</v>
      </c>
      <c r="O31" s="212" t="s">
        <v>62</v>
      </c>
      <c r="P31" s="90" t="s">
        <v>63</v>
      </c>
      <c r="Q31" s="206" t="s">
        <v>1289</v>
      </c>
      <c r="R31" s="89" t="s">
        <v>24</v>
      </c>
      <c r="S31" s="90" t="s">
        <v>25</v>
      </c>
      <c r="T31" s="210" t="s">
        <v>1417</v>
      </c>
      <c r="U31" s="206" t="s">
        <v>1417</v>
      </c>
      <c r="V31" s="211" t="s">
        <v>215</v>
      </c>
    </row>
    <row r="32" spans="1:24" ht="82.5" customHeight="1">
      <c r="A32" s="89" t="s">
        <v>274</v>
      </c>
      <c r="B32" s="90" t="s">
        <v>1295</v>
      </c>
      <c r="C32" s="89" t="s">
        <v>27</v>
      </c>
      <c r="D32" s="89" t="s">
        <v>275</v>
      </c>
      <c r="E32" s="239" t="s">
        <v>1299</v>
      </c>
      <c r="F32" s="206" t="s">
        <v>1289</v>
      </c>
      <c r="G32" s="91" t="s">
        <v>10</v>
      </c>
      <c r="H32" s="89" t="s">
        <v>276</v>
      </c>
      <c r="I32" s="35" t="s">
        <v>15</v>
      </c>
      <c r="J32" s="207" t="s">
        <v>16</v>
      </c>
      <c r="K32" s="90" t="s">
        <v>612</v>
      </c>
      <c r="L32" s="208">
        <v>153</v>
      </c>
      <c r="M32" s="208">
        <v>153</v>
      </c>
      <c r="N32" s="35">
        <v>100</v>
      </c>
      <c r="O32" s="35" t="s">
        <v>63</v>
      </c>
      <c r="P32" s="90" t="s">
        <v>63</v>
      </c>
      <c r="Q32" s="209">
        <v>2000</v>
      </c>
      <c r="R32" s="89" t="s">
        <v>24</v>
      </c>
      <c r="S32" s="90" t="s">
        <v>25</v>
      </c>
      <c r="T32" s="210" t="s">
        <v>1417</v>
      </c>
      <c r="U32" s="206" t="s">
        <v>1417</v>
      </c>
      <c r="V32" s="211" t="s">
        <v>215</v>
      </c>
    </row>
    <row r="33" spans="1:22" ht="82.5" customHeight="1">
      <c r="A33" s="89" t="s">
        <v>277</v>
      </c>
      <c r="B33" s="90" t="s">
        <v>1295</v>
      </c>
      <c r="C33" s="89" t="s">
        <v>27</v>
      </c>
      <c r="D33" s="89" t="s">
        <v>278</v>
      </c>
      <c r="E33" s="239" t="s">
        <v>1299</v>
      </c>
      <c r="F33" s="206" t="s">
        <v>1289</v>
      </c>
      <c r="G33" s="91" t="s">
        <v>10</v>
      </c>
      <c r="H33" s="89" t="s">
        <v>229</v>
      </c>
      <c r="I33" s="35" t="s">
        <v>15</v>
      </c>
      <c r="J33" s="207" t="s">
        <v>16</v>
      </c>
      <c r="K33" s="90" t="s">
        <v>612</v>
      </c>
      <c r="L33" s="208">
        <v>152</v>
      </c>
      <c r="M33" s="208">
        <v>152</v>
      </c>
      <c r="N33" s="35">
        <v>100</v>
      </c>
      <c r="O33" s="212" t="s">
        <v>62</v>
      </c>
      <c r="P33" s="90" t="s">
        <v>63</v>
      </c>
      <c r="Q33" s="209">
        <v>11713</v>
      </c>
      <c r="R33" s="89" t="s">
        <v>24</v>
      </c>
      <c r="S33" s="94" t="s">
        <v>1422</v>
      </c>
      <c r="T33" s="210" t="s">
        <v>1417</v>
      </c>
      <c r="U33" s="206" t="s">
        <v>1417</v>
      </c>
      <c r="V33" s="211" t="s">
        <v>215</v>
      </c>
    </row>
    <row r="34" spans="1:22" ht="82.5" customHeight="1">
      <c r="A34" s="89" t="s">
        <v>279</v>
      </c>
      <c r="B34" s="90" t="s">
        <v>1295</v>
      </c>
      <c r="C34" s="89" t="s">
        <v>27</v>
      </c>
      <c r="D34" s="89" t="s">
        <v>280</v>
      </c>
      <c r="E34" s="239" t="s">
        <v>1299</v>
      </c>
      <c r="F34" s="206" t="s">
        <v>1289</v>
      </c>
      <c r="G34" s="91" t="s">
        <v>10</v>
      </c>
      <c r="H34" s="249" t="s">
        <v>229</v>
      </c>
      <c r="I34" s="35" t="s">
        <v>15</v>
      </c>
      <c r="J34" s="207" t="s">
        <v>16</v>
      </c>
      <c r="K34" s="90" t="s">
        <v>612</v>
      </c>
      <c r="L34" s="208">
        <v>152</v>
      </c>
      <c r="M34" s="208">
        <v>152</v>
      </c>
      <c r="N34" s="35">
        <v>100</v>
      </c>
      <c r="O34" s="212" t="s">
        <v>62</v>
      </c>
      <c r="P34" s="90" t="s">
        <v>63</v>
      </c>
      <c r="Q34" s="209">
        <v>5182</v>
      </c>
      <c r="R34" s="89" t="s">
        <v>24</v>
      </c>
      <c r="S34" s="90" t="s">
        <v>25</v>
      </c>
      <c r="T34" s="210" t="s">
        <v>1417</v>
      </c>
      <c r="U34" s="206" t="s">
        <v>1417</v>
      </c>
      <c r="V34" s="211" t="s">
        <v>215</v>
      </c>
    </row>
    <row r="35" spans="1:22" ht="82.5" customHeight="1">
      <c r="A35" s="89" t="s">
        <v>281</v>
      </c>
      <c r="B35" s="90" t="s">
        <v>1295</v>
      </c>
      <c r="C35" s="89" t="s">
        <v>27</v>
      </c>
      <c r="D35" s="89" t="s">
        <v>282</v>
      </c>
      <c r="E35" s="239" t="s">
        <v>1299</v>
      </c>
      <c r="F35" s="206" t="s">
        <v>1289</v>
      </c>
      <c r="G35" s="91" t="s">
        <v>10</v>
      </c>
      <c r="H35" s="89" t="s">
        <v>283</v>
      </c>
      <c r="I35" s="217" t="s">
        <v>1289</v>
      </c>
      <c r="J35" s="207" t="s">
        <v>18</v>
      </c>
      <c r="K35" s="90" t="s">
        <v>612</v>
      </c>
      <c r="L35" s="208">
        <v>16000</v>
      </c>
      <c r="M35" s="208">
        <v>16000</v>
      </c>
      <c r="N35" s="35">
        <v>100</v>
      </c>
      <c r="O35" s="212" t="s">
        <v>62</v>
      </c>
      <c r="P35" s="90" t="s">
        <v>63</v>
      </c>
      <c r="Q35" s="209">
        <v>175070</v>
      </c>
      <c r="R35" s="89" t="s">
        <v>24</v>
      </c>
      <c r="S35" s="90" t="s">
        <v>25</v>
      </c>
      <c r="T35" s="210" t="s">
        <v>1417</v>
      </c>
      <c r="U35" s="206" t="s">
        <v>1417</v>
      </c>
      <c r="V35" s="211" t="s">
        <v>215</v>
      </c>
    </row>
    <row r="36" spans="1:22" ht="24">
      <c r="A36" s="89" t="s">
        <v>284</v>
      </c>
      <c r="B36" s="90" t="s">
        <v>1295</v>
      </c>
      <c r="C36" s="91" t="s">
        <v>371</v>
      </c>
      <c r="D36" s="89" t="s">
        <v>285</v>
      </c>
      <c r="E36" s="206" t="s">
        <v>1289</v>
      </c>
      <c r="F36" s="206" t="s">
        <v>1289</v>
      </c>
      <c r="G36" s="91" t="s">
        <v>10</v>
      </c>
      <c r="H36" s="249" t="s">
        <v>286</v>
      </c>
      <c r="I36" s="35" t="s">
        <v>15</v>
      </c>
      <c r="J36" s="207" t="s">
        <v>16</v>
      </c>
      <c r="K36" s="90" t="s">
        <v>612</v>
      </c>
      <c r="L36" s="208">
        <v>152</v>
      </c>
      <c r="M36" s="208">
        <v>152</v>
      </c>
      <c r="N36" s="35">
        <v>100</v>
      </c>
      <c r="O36" s="212" t="s">
        <v>62</v>
      </c>
      <c r="P36" s="90" t="s">
        <v>63</v>
      </c>
      <c r="Q36" s="209">
        <v>18345</v>
      </c>
      <c r="R36" s="89" t="s">
        <v>24</v>
      </c>
      <c r="S36" s="90" t="s">
        <v>25</v>
      </c>
      <c r="T36" s="210" t="s">
        <v>1417</v>
      </c>
      <c r="U36" s="206" t="s">
        <v>1417</v>
      </c>
      <c r="V36" s="211" t="s">
        <v>215</v>
      </c>
    </row>
    <row r="37" spans="1:22" ht="24">
      <c r="A37" s="89" t="s">
        <v>287</v>
      </c>
      <c r="B37" s="90" t="s">
        <v>1295</v>
      </c>
      <c r="C37" s="89" t="s">
        <v>27</v>
      </c>
      <c r="D37" s="89" t="s">
        <v>288</v>
      </c>
      <c r="E37" s="239" t="s">
        <v>1299</v>
      </c>
      <c r="F37" s="206" t="s">
        <v>1289</v>
      </c>
      <c r="G37" s="91" t="s">
        <v>10</v>
      </c>
      <c r="H37" s="89" t="s">
        <v>229</v>
      </c>
      <c r="I37" s="35" t="s">
        <v>15</v>
      </c>
      <c r="J37" s="207" t="s">
        <v>16</v>
      </c>
      <c r="K37" s="90" t="s">
        <v>612</v>
      </c>
      <c r="L37" s="208">
        <v>51</v>
      </c>
      <c r="M37" s="208">
        <v>51</v>
      </c>
      <c r="N37" s="35">
        <v>100</v>
      </c>
      <c r="O37" s="35" t="s">
        <v>63</v>
      </c>
      <c r="P37" s="90" t="s">
        <v>63</v>
      </c>
      <c r="Q37" s="206" t="s">
        <v>1289</v>
      </c>
      <c r="R37" s="89" t="s">
        <v>24</v>
      </c>
      <c r="S37" s="89" t="s">
        <v>223</v>
      </c>
      <c r="T37" s="210" t="s">
        <v>1417</v>
      </c>
      <c r="U37" s="206" t="s">
        <v>1417</v>
      </c>
      <c r="V37" s="211" t="s">
        <v>215</v>
      </c>
    </row>
    <row r="38" spans="1:22" ht="24">
      <c r="A38" s="89" t="s">
        <v>289</v>
      </c>
      <c r="B38" s="90" t="s">
        <v>1295</v>
      </c>
      <c r="C38" s="89" t="s">
        <v>27</v>
      </c>
      <c r="D38" s="89" t="s">
        <v>290</v>
      </c>
      <c r="E38" s="239" t="s">
        <v>1299</v>
      </c>
      <c r="F38" s="206" t="s">
        <v>1289</v>
      </c>
      <c r="G38" s="91" t="s">
        <v>10</v>
      </c>
      <c r="H38" s="249" t="s">
        <v>226</v>
      </c>
      <c r="I38" s="35" t="s">
        <v>15</v>
      </c>
      <c r="J38" s="207" t="s">
        <v>18</v>
      </c>
      <c r="K38" s="90" t="s">
        <v>612</v>
      </c>
      <c r="L38" s="208">
        <v>152</v>
      </c>
      <c r="M38" s="208">
        <v>152</v>
      </c>
      <c r="N38" s="35">
        <v>100</v>
      </c>
      <c r="O38" s="35" t="s">
        <v>63</v>
      </c>
      <c r="P38" s="90" t="s">
        <v>63</v>
      </c>
      <c r="Q38" s="209">
        <v>40000</v>
      </c>
      <c r="R38" s="89" t="s">
        <v>24</v>
      </c>
      <c r="S38" s="90" t="s">
        <v>25</v>
      </c>
      <c r="T38" s="210" t="s">
        <v>1417</v>
      </c>
      <c r="U38" s="206" t="s">
        <v>1417</v>
      </c>
      <c r="V38" s="211" t="s">
        <v>215</v>
      </c>
    </row>
    <row r="39" spans="1:22" ht="36">
      <c r="A39" s="89" t="s">
        <v>291</v>
      </c>
      <c r="B39" s="90" t="s">
        <v>1295</v>
      </c>
      <c r="C39" s="89" t="s">
        <v>27</v>
      </c>
      <c r="D39" s="89" t="s">
        <v>292</v>
      </c>
      <c r="E39" s="206" t="s">
        <v>1289</v>
      </c>
      <c r="F39" s="206" t="s">
        <v>1289</v>
      </c>
      <c r="G39" s="91" t="s">
        <v>10</v>
      </c>
      <c r="H39" s="105" t="s">
        <v>293</v>
      </c>
      <c r="I39" s="35" t="s">
        <v>15</v>
      </c>
      <c r="J39" s="207" t="s">
        <v>16</v>
      </c>
      <c r="K39" s="90" t="s">
        <v>612</v>
      </c>
      <c r="L39" s="208">
        <v>72000</v>
      </c>
      <c r="M39" s="208">
        <v>72000</v>
      </c>
      <c r="N39" s="35">
        <v>100</v>
      </c>
      <c r="O39" s="212" t="s">
        <v>62</v>
      </c>
      <c r="P39" s="90" t="s">
        <v>63</v>
      </c>
      <c r="Q39" s="209">
        <v>797221</v>
      </c>
      <c r="R39" s="89" t="s">
        <v>24</v>
      </c>
      <c r="S39" s="89" t="s">
        <v>294</v>
      </c>
      <c r="T39" s="210" t="s">
        <v>1417</v>
      </c>
      <c r="U39" s="206" t="s">
        <v>1417</v>
      </c>
      <c r="V39" s="211" t="s">
        <v>215</v>
      </c>
    </row>
    <row r="40" spans="1:22" ht="24">
      <c r="A40" s="35" t="s">
        <v>304</v>
      </c>
      <c r="B40" s="90" t="s">
        <v>1295</v>
      </c>
      <c r="C40" s="105" t="s">
        <v>1300</v>
      </c>
      <c r="D40" s="105" t="s">
        <v>1300</v>
      </c>
      <c r="E40" s="206" t="s">
        <v>1289</v>
      </c>
      <c r="F40" s="206" t="s">
        <v>1289</v>
      </c>
      <c r="G40" s="105" t="s">
        <v>1300</v>
      </c>
      <c r="H40" s="105" t="s">
        <v>1300</v>
      </c>
      <c r="I40" s="105" t="s">
        <v>1300</v>
      </c>
      <c r="J40" s="100" t="s">
        <v>18</v>
      </c>
      <c r="K40" s="35" t="s">
        <v>612</v>
      </c>
      <c r="L40" s="212">
        <v>24602</v>
      </c>
      <c r="M40" s="212">
        <v>20000</v>
      </c>
      <c r="N40" s="35">
        <v>81</v>
      </c>
      <c r="O40" s="35" t="s">
        <v>63</v>
      </c>
      <c r="P40" s="206" t="s">
        <v>1289</v>
      </c>
      <c r="Q40" s="218">
        <v>89000</v>
      </c>
      <c r="R40" s="100" t="s">
        <v>210</v>
      </c>
      <c r="S40" s="105" t="s">
        <v>1300</v>
      </c>
      <c r="T40" s="94" t="s">
        <v>1300</v>
      </c>
      <c r="U40" s="105" t="s">
        <v>1300</v>
      </c>
      <c r="V40" s="206" t="s">
        <v>1289</v>
      </c>
    </row>
    <row r="41" spans="1:22" ht="36">
      <c r="A41" s="89" t="s">
        <v>295</v>
      </c>
      <c r="B41" s="90" t="s">
        <v>1295</v>
      </c>
      <c r="C41" s="89" t="s">
        <v>27</v>
      </c>
      <c r="D41" s="89" t="s">
        <v>296</v>
      </c>
      <c r="E41" s="206" t="s">
        <v>1289</v>
      </c>
      <c r="F41" s="206" t="s">
        <v>1289</v>
      </c>
      <c r="G41" s="91" t="s">
        <v>10</v>
      </c>
      <c r="H41" s="89" t="s">
        <v>297</v>
      </c>
      <c r="I41" s="35" t="s">
        <v>15</v>
      </c>
      <c r="J41" s="207" t="s">
        <v>16</v>
      </c>
      <c r="K41" s="90" t="s">
        <v>612</v>
      </c>
      <c r="L41" s="208">
        <v>3000</v>
      </c>
      <c r="M41" s="208">
        <v>3000</v>
      </c>
      <c r="N41" s="35">
        <v>100</v>
      </c>
      <c r="O41" s="212" t="s">
        <v>62</v>
      </c>
      <c r="P41" s="90" t="s">
        <v>63</v>
      </c>
      <c r="Q41" s="209">
        <v>15112</v>
      </c>
      <c r="R41" s="89" t="s">
        <v>24</v>
      </c>
      <c r="S41" s="90" t="s">
        <v>25</v>
      </c>
      <c r="T41" s="210" t="s">
        <v>1417</v>
      </c>
      <c r="U41" s="206" t="s">
        <v>1417</v>
      </c>
      <c r="V41" s="211" t="s">
        <v>215</v>
      </c>
    </row>
    <row r="42" spans="1:22" s="189" customFormat="1">
      <c r="A42" s="89" t="s">
        <v>298</v>
      </c>
      <c r="B42" s="90" t="s">
        <v>1295</v>
      </c>
      <c r="C42" s="89" t="s">
        <v>27</v>
      </c>
      <c r="D42" s="89" t="s">
        <v>299</v>
      </c>
      <c r="E42" s="286" t="s">
        <v>1299</v>
      </c>
      <c r="F42" s="206" t="s">
        <v>1289</v>
      </c>
      <c r="G42" s="91" t="s">
        <v>10</v>
      </c>
      <c r="H42" s="249" t="s">
        <v>229</v>
      </c>
      <c r="I42" s="35" t="s">
        <v>15</v>
      </c>
      <c r="J42" s="207" t="s">
        <v>16</v>
      </c>
      <c r="K42" s="90" t="s">
        <v>612</v>
      </c>
      <c r="L42" s="208">
        <v>152</v>
      </c>
      <c r="M42" s="208">
        <v>152</v>
      </c>
      <c r="N42" s="35">
        <v>100</v>
      </c>
      <c r="O42" s="285" t="s">
        <v>62</v>
      </c>
      <c r="P42" s="90" t="s">
        <v>63</v>
      </c>
      <c r="Q42" s="209">
        <v>1769920</v>
      </c>
      <c r="R42" s="89" t="s">
        <v>24</v>
      </c>
      <c r="S42" s="90" t="s">
        <v>25</v>
      </c>
      <c r="T42" s="210" t="s">
        <v>1417</v>
      </c>
      <c r="U42" s="206" t="s">
        <v>1417</v>
      </c>
      <c r="V42" s="211" t="s">
        <v>215</v>
      </c>
    </row>
    <row r="43" spans="1:22" s="189" customFormat="1" ht="36">
      <c r="A43" s="89" t="s">
        <v>300</v>
      </c>
      <c r="B43" s="90" t="s">
        <v>1295</v>
      </c>
      <c r="C43" s="89" t="s">
        <v>27</v>
      </c>
      <c r="D43" s="89" t="s">
        <v>301</v>
      </c>
      <c r="E43" s="239" t="s">
        <v>1299</v>
      </c>
      <c r="F43" s="206" t="s">
        <v>1289</v>
      </c>
      <c r="G43" s="91" t="s">
        <v>10</v>
      </c>
      <c r="H43" s="89" t="s">
        <v>229</v>
      </c>
      <c r="I43" s="35" t="s">
        <v>15</v>
      </c>
      <c r="J43" s="207" t="s">
        <v>16</v>
      </c>
      <c r="K43" s="90" t="s">
        <v>612</v>
      </c>
      <c r="L43" s="208">
        <v>152</v>
      </c>
      <c r="M43" s="208">
        <v>152</v>
      </c>
      <c r="N43" s="35">
        <v>100</v>
      </c>
      <c r="O43" s="187" t="s">
        <v>63</v>
      </c>
      <c r="P43" s="90" t="s">
        <v>63</v>
      </c>
      <c r="Q43" s="287">
        <v>6115</v>
      </c>
      <c r="R43" s="89" t="s">
        <v>24</v>
      </c>
      <c r="S43" s="90" t="s">
        <v>25</v>
      </c>
      <c r="T43" s="210" t="s">
        <v>1417</v>
      </c>
      <c r="U43" s="206" t="s">
        <v>1417</v>
      </c>
      <c r="V43" s="211" t="s">
        <v>215</v>
      </c>
    </row>
    <row r="44" spans="1:22" s="189" customFormat="1" ht="24">
      <c r="A44" s="89" t="s">
        <v>302</v>
      </c>
      <c r="B44" s="90" t="s">
        <v>1295</v>
      </c>
      <c r="C44" s="89" t="s">
        <v>27</v>
      </c>
      <c r="D44" s="89" t="s">
        <v>303</v>
      </c>
      <c r="E44" s="206" t="s">
        <v>1289</v>
      </c>
      <c r="F44" s="206" t="s">
        <v>1289</v>
      </c>
      <c r="G44" s="91" t="s">
        <v>10</v>
      </c>
      <c r="H44" s="249" t="s">
        <v>229</v>
      </c>
      <c r="I44" s="35" t="s">
        <v>15</v>
      </c>
      <c r="J44" s="207" t="s">
        <v>16</v>
      </c>
      <c r="K44" s="90" t="s">
        <v>612</v>
      </c>
      <c r="L44" s="215">
        <v>152</v>
      </c>
      <c r="M44" s="215">
        <v>152</v>
      </c>
      <c r="N44" s="35">
        <v>100</v>
      </c>
      <c r="O44" s="187" t="s">
        <v>63</v>
      </c>
      <c r="P44" s="90" t="s">
        <v>63</v>
      </c>
      <c r="Q44" s="206" t="s">
        <v>1289</v>
      </c>
      <c r="R44" s="249" t="s">
        <v>24</v>
      </c>
      <c r="S44" s="90" t="s">
        <v>25</v>
      </c>
      <c r="T44" s="210" t="s">
        <v>1417</v>
      </c>
      <c r="U44" s="206" t="s">
        <v>1417</v>
      </c>
      <c r="V44" s="211" t="s">
        <v>215</v>
      </c>
    </row>
    <row r="45" spans="1:22" s="189" customFormat="1" ht="36">
      <c r="A45" s="89" t="s">
        <v>305</v>
      </c>
      <c r="B45" s="90" t="s">
        <v>1295</v>
      </c>
      <c r="C45" s="89" t="s">
        <v>27</v>
      </c>
      <c r="D45" s="89" t="s">
        <v>306</v>
      </c>
      <c r="E45" s="239" t="s">
        <v>1299</v>
      </c>
      <c r="F45" s="206" t="s">
        <v>1289</v>
      </c>
      <c r="G45" s="91" t="s">
        <v>10</v>
      </c>
      <c r="H45" s="206" t="s">
        <v>1418</v>
      </c>
      <c r="I45" s="35" t="s">
        <v>15</v>
      </c>
      <c r="J45" s="207" t="s">
        <v>16</v>
      </c>
      <c r="K45" s="90" t="s">
        <v>612</v>
      </c>
      <c r="L45" s="208">
        <v>152</v>
      </c>
      <c r="M45" s="208">
        <v>152</v>
      </c>
      <c r="N45" s="35">
        <v>100</v>
      </c>
      <c r="O45" s="285" t="s">
        <v>62</v>
      </c>
      <c r="P45" s="90" t="s">
        <v>63</v>
      </c>
      <c r="Q45" s="209">
        <v>4288</v>
      </c>
      <c r="R45" s="89" t="s">
        <v>24</v>
      </c>
      <c r="S45" s="90" t="s">
        <v>25</v>
      </c>
      <c r="T45" s="210" t="s">
        <v>1417</v>
      </c>
      <c r="U45" s="206" t="s">
        <v>1417</v>
      </c>
      <c r="V45" s="211" t="s">
        <v>215</v>
      </c>
    </row>
    <row r="46" spans="1:22" s="189" customFormat="1">
      <c r="A46" s="89" t="s">
        <v>307</v>
      </c>
      <c r="B46" s="90" t="s">
        <v>1295</v>
      </c>
      <c r="C46" s="89" t="s">
        <v>27</v>
      </c>
      <c r="D46" s="89" t="s">
        <v>308</v>
      </c>
      <c r="E46" s="239" t="s">
        <v>1299</v>
      </c>
      <c r="F46" s="206" t="s">
        <v>1289</v>
      </c>
      <c r="G46" s="91" t="s">
        <v>10</v>
      </c>
      <c r="H46" s="249" t="s">
        <v>229</v>
      </c>
      <c r="I46" s="35" t="s">
        <v>15</v>
      </c>
      <c r="J46" s="207" t="s">
        <v>16</v>
      </c>
      <c r="K46" s="90" t="s">
        <v>612</v>
      </c>
      <c r="L46" s="208">
        <v>152</v>
      </c>
      <c r="M46" s="208">
        <v>152</v>
      </c>
      <c r="N46" s="35">
        <v>100</v>
      </c>
      <c r="O46" s="285" t="s">
        <v>62</v>
      </c>
      <c r="P46" s="90" t="s">
        <v>63</v>
      </c>
      <c r="Q46" s="209">
        <v>605385</v>
      </c>
      <c r="R46" s="89" t="s">
        <v>24</v>
      </c>
      <c r="S46" s="90" t="s">
        <v>25</v>
      </c>
      <c r="T46" s="210" t="s">
        <v>1417</v>
      </c>
      <c r="U46" s="206" t="s">
        <v>1417</v>
      </c>
      <c r="V46" s="211" t="s">
        <v>215</v>
      </c>
    </row>
    <row r="47" spans="1:22" s="189" customFormat="1" ht="24">
      <c r="A47" s="89" t="s">
        <v>309</v>
      </c>
      <c r="B47" s="90" t="s">
        <v>1295</v>
      </c>
      <c r="C47" s="89" t="s">
        <v>221</v>
      </c>
      <c r="D47" s="89" t="s">
        <v>310</v>
      </c>
      <c r="E47" s="206" t="s">
        <v>1289</v>
      </c>
      <c r="F47" s="206" t="s">
        <v>1289</v>
      </c>
      <c r="G47" s="91" t="s">
        <v>10</v>
      </c>
      <c r="H47" s="89" t="s">
        <v>311</v>
      </c>
      <c r="I47" s="35" t="s">
        <v>15</v>
      </c>
      <c r="J47" s="207" t="s">
        <v>16</v>
      </c>
      <c r="K47" s="90" t="s">
        <v>612</v>
      </c>
      <c r="L47" s="208">
        <v>17</v>
      </c>
      <c r="M47" s="208">
        <v>17</v>
      </c>
      <c r="N47" s="35">
        <v>100</v>
      </c>
      <c r="O47" s="285" t="s">
        <v>62</v>
      </c>
      <c r="P47" s="90" t="s">
        <v>63</v>
      </c>
      <c r="Q47" s="287">
        <v>298</v>
      </c>
      <c r="R47" s="89" t="s">
        <v>24</v>
      </c>
      <c r="S47" s="90" t="s">
        <v>25</v>
      </c>
      <c r="T47" s="210" t="s">
        <v>1417</v>
      </c>
      <c r="U47" s="206" t="s">
        <v>1417</v>
      </c>
      <c r="V47" s="211" t="s">
        <v>215</v>
      </c>
    </row>
    <row r="48" spans="1:22" s="189" customFormat="1" ht="36">
      <c r="A48" s="89" t="s">
        <v>312</v>
      </c>
      <c r="B48" s="90" t="s">
        <v>1295</v>
      </c>
      <c r="C48" s="89" t="s">
        <v>27</v>
      </c>
      <c r="D48" s="89" t="s">
        <v>313</v>
      </c>
      <c r="E48" s="239" t="s">
        <v>1299</v>
      </c>
      <c r="F48" s="206" t="s">
        <v>1289</v>
      </c>
      <c r="G48" s="91" t="s">
        <v>10</v>
      </c>
      <c r="H48" s="89" t="s">
        <v>229</v>
      </c>
      <c r="I48" s="35" t="s">
        <v>15</v>
      </c>
      <c r="J48" s="207" t="s">
        <v>16</v>
      </c>
      <c r="K48" s="90" t="s">
        <v>612</v>
      </c>
      <c r="L48" s="208">
        <v>152</v>
      </c>
      <c r="M48" s="208">
        <v>152</v>
      </c>
      <c r="N48" s="35">
        <v>100</v>
      </c>
      <c r="O48" s="187" t="s">
        <v>63</v>
      </c>
      <c r="P48" s="90" t="s">
        <v>63</v>
      </c>
      <c r="Q48" s="209">
        <v>2000</v>
      </c>
      <c r="R48" s="89" t="s">
        <v>24</v>
      </c>
      <c r="S48" s="90" t="s">
        <v>25</v>
      </c>
      <c r="T48" s="210" t="s">
        <v>1417</v>
      </c>
      <c r="U48" s="206" t="s">
        <v>1417</v>
      </c>
      <c r="V48" s="211" t="s">
        <v>215</v>
      </c>
    </row>
    <row r="49" spans="1:22" s="189" customFormat="1">
      <c r="A49" s="89" t="s">
        <v>314</v>
      </c>
      <c r="B49" s="90" t="s">
        <v>1295</v>
      </c>
      <c r="C49" s="89" t="s">
        <v>27</v>
      </c>
      <c r="D49" s="89" t="s">
        <v>315</v>
      </c>
      <c r="E49" s="239" t="s">
        <v>1299</v>
      </c>
      <c r="F49" s="206" t="s">
        <v>1289</v>
      </c>
      <c r="G49" s="91" t="s">
        <v>10</v>
      </c>
      <c r="H49" s="105" t="s">
        <v>229</v>
      </c>
      <c r="I49" s="217" t="s">
        <v>1289</v>
      </c>
      <c r="J49" s="207" t="s">
        <v>16</v>
      </c>
      <c r="K49" s="90" t="s">
        <v>612</v>
      </c>
      <c r="L49" s="208">
        <v>152</v>
      </c>
      <c r="M49" s="208">
        <v>152</v>
      </c>
      <c r="N49" s="35">
        <v>100</v>
      </c>
      <c r="O49" s="285" t="s">
        <v>62</v>
      </c>
      <c r="P49" s="90" t="s">
        <v>63</v>
      </c>
      <c r="Q49" s="209">
        <v>54722</v>
      </c>
      <c r="R49" s="89" t="s">
        <v>24</v>
      </c>
      <c r="S49" s="90" t="s">
        <v>25</v>
      </c>
      <c r="T49" s="210" t="s">
        <v>1417</v>
      </c>
      <c r="U49" s="206" t="s">
        <v>1417</v>
      </c>
      <c r="V49" s="211" t="s">
        <v>215</v>
      </c>
    </row>
    <row r="50" spans="1:22" s="189" customFormat="1" ht="48">
      <c r="A50" s="89" t="s">
        <v>317</v>
      </c>
      <c r="B50" s="90" t="s">
        <v>1295</v>
      </c>
      <c r="C50" s="89" t="s">
        <v>27</v>
      </c>
      <c r="D50" s="89" t="s">
        <v>318</v>
      </c>
      <c r="E50" s="239" t="s">
        <v>1299</v>
      </c>
      <c r="F50" s="206" t="s">
        <v>1289</v>
      </c>
      <c r="G50" s="91" t="s">
        <v>10</v>
      </c>
      <c r="H50" s="89" t="s">
        <v>316</v>
      </c>
      <c r="I50" s="35" t="s">
        <v>13</v>
      </c>
      <c r="J50" s="207" t="s">
        <v>16</v>
      </c>
      <c r="K50" s="90" t="s">
        <v>612</v>
      </c>
      <c r="L50" s="208">
        <v>152</v>
      </c>
      <c r="M50" s="208">
        <v>152</v>
      </c>
      <c r="N50" s="35">
        <v>100</v>
      </c>
      <c r="O50" s="187" t="s">
        <v>63</v>
      </c>
      <c r="P50" s="90" t="s">
        <v>63</v>
      </c>
      <c r="Q50" s="209">
        <v>15000</v>
      </c>
      <c r="R50" s="89" t="s">
        <v>24</v>
      </c>
      <c r="S50" s="90" t="s">
        <v>25</v>
      </c>
      <c r="T50" s="210" t="s">
        <v>1417</v>
      </c>
      <c r="U50" s="206" t="s">
        <v>1417</v>
      </c>
      <c r="V50" s="211" t="s">
        <v>215</v>
      </c>
    </row>
    <row r="51" spans="1:22" s="189" customFormat="1">
      <c r="A51" s="89" t="s">
        <v>319</v>
      </c>
      <c r="B51" s="90" t="s">
        <v>1295</v>
      </c>
      <c r="C51" s="89" t="s">
        <v>27</v>
      </c>
      <c r="D51" s="206" t="s">
        <v>1289</v>
      </c>
      <c r="E51" s="206" t="s">
        <v>1289</v>
      </c>
      <c r="F51" s="206" t="s">
        <v>1289</v>
      </c>
      <c r="G51" s="206" t="s">
        <v>1289</v>
      </c>
      <c r="H51" s="206" t="s">
        <v>1418</v>
      </c>
      <c r="I51" s="217" t="s">
        <v>1289</v>
      </c>
      <c r="J51" s="207" t="s">
        <v>18</v>
      </c>
      <c r="K51" s="90" t="s">
        <v>612</v>
      </c>
      <c r="L51" s="208">
        <v>2200</v>
      </c>
      <c r="M51" s="243">
        <v>2200</v>
      </c>
      <c r="N51" s="35">
        <v>100</v>
      </c>
      <c r="O51" s="187" t="s">
        <v>63</v>
      </c>
      <c r="P51" s="90" t="s">
        <v>63</v>
      </c>
      <c r="Q51" s="209">
        <v>48000</v>
      </c>
      <c r="R51" s="89" t="s">
        <v>24</v>
      </c>
      <c r="S51" s="90" t="s">
        <v>25</v>
      </c>
      <c r="T51" s="210" t="s">
        <v>1417</v>
      </c>
      <c r="U51" s="206" t="s">
        <v>1417</v>
      </c>
      <c r="V51" s="211" t="s">
        <v>215</v>
      </c>
    </row>
  </sheetData>
  <protectedRanges>
    <protectedRange sqref="T7:U7" name="Range1_3_4_1"/>
    <protectedRange sqref="T8:U10" name="Range1_3_4_1_1"/>
    <protectedRange sqref="T13:U16" name="Range1_3_4_1_3"/>
    <protectedRange sqref="T17:U17" name="Range1_3_4_1_4"/>
    <protectedRange sqref="T18:U19" name="Range1_3_4_1_5"/>
    <protectedRange sqref="T20:U20" name="Range1_3_4_1_6"/>
    <protectedRange sqref="U21:U22" name="Range1_3_4_1_7"/>
    <protectedRange sqref="T23:U23" name="Range1_3_4_1_8"/>
    <protectedRange sqref="U24" name="Range1_3_4_1_9"/>
    <protectedRange sqref="E24 C24" name="Range1_3_3_1"/>
    <protectedRange sqref="U26" name="Range1_3_4_1_10"/>
    <protectedRange sqref="U28" name="Range1_3_4_1_11"/>
    <protectedRange sqref="C28 J28:K28" name="Range1_3_22"/>
    <protectedRange sqref="T30:U30" name="Range1_3_4_1_12"/>
    <protectedRange sqref="A30" name="Range1_7"/>
    <protectedRange sqref="D30" name="Range1_1_4"/>
    <protectedRange sqref="L30" name="Range1_3_31"/>
    <protectedRange sqref="M30" name="Range1_3_32"/>
    <protectedRange sqref="V30 Q30:R30" name="Range1_3_33"/>
    <protectedRange sqref="Q30" name="Range1_3_30"/>
    <protectedRange sqref="T31:U31" name="Range1_3_4_1_13"/>
    <protectedRange sqref="A31" name="Range1_7_1"/>
    <protectedRange sqref="D31" name="Range1_1_4_1"/>
    <protectedRange sqref="H31" name="Range1_2_3"/>
    <protectedRange sqref="L31" name="Range1_3_31_1"/>
    <protectedRange sqref="M31" name="Range1_3_32_1"/>
    <protectedRange sqref="V31 P31:R31" name="Range1_3_33_1"/>
    <protectedRange sqref="Q31" name="Range1_3_30_1"/>
    <protectedRange sqref="T32:U32" name="Range1_3_4_1_14"/>
    <protectedRange sqref="A32" name="Range1_7_2"/>
    <protectedRange sqref="D32" name="Range1_1_4_2"/>
    <protectedRange sqref="L32" name="Range1_3_31_2"/>
    <protectedRange sqref="M32" name="Range1_3_32_2"/>
    <protectedRange sqref="V32 Q32:R32" name="Range1_3_33_2"/>
    <protectedRange sqref="Q32" name="Range1_3_30_2"/>
    <protectedRange sqref="T33:U34" name="Range1_3_4_1_15"/>
    <protectedRange sqref="A33:A34" name="Range1_7_3"/>
    <protectedRange sqref="D33:D34" name="Range1_1_4_3"/>
    <protectedRange sqref="H34" name="Range1_2_3_1"/>
    <protectedRange sqref="L33:L34" name="Range1_3_31_3"/>
    <protectedRange sqref="M33:M34" name="Range1_3_32_3"/>
    <protectedRange sqref="V33:V34 Q33:S34" name="Range1_3_33_3"/>
    <protectedRange sqref="Q33:Q34" name="Range1_3_30_3"/>
    <protectedRange sqref="T35:U35" name="Range1_3_4_1_16"/>
    <protectedRange sqref="A35" name="Range1_7_4"/>
    <protectedRange sqref="D35" name="Range1_1_4_4"/>
    <protectedRange sqref="L35" name="Range1_3_31_4"/>
    <protectedRange sqref="M35" name="Range1_3_32_4"/>
    <protectedRange sqref="V35 S35 P35:Q35" name="Range1_3_33_4"/>
    <protectedRange sqref="Q35" name="Range1_3_30_4"/>
    <protectedRange sqref="T36:U36" name="Range1_3_4_1_17"/>
    <protectedRange sqref="V37" name="Range1_14_1_2"/>
    <protectedRange sqref="T37:U37" name="Range1_3_4_1_18"/>
    <protectedRange sqref="C37 G37:H37" name="Range1_3_29_2"/>
    <protectedRange sqref="P38" name="Range1_14_1_2_1"/>
    <protectedRange sqref="V38:V40" name="Range1_3_4_1_19"/>
    <protectedRange sqref="Q38" name="Range2_3_17_2"/>
    <protectedRange sqref="T42:T46" name="Range1_3_4_1_20"/>
    <protectedRange sqref="T47" name="Range1_3_4_1_21"/>
  </protectedRanges>
  <dataConsolidate/>
  <mergeCells count="1">
    <mergeCell ref="C2:E4"/>
  </mergeCells>
  <conditionalFormatting sqref="F8:F12">
    <cfRule type="expression" dxfId="161" priority="11" stopIfTrue="1">
      <formula>#REF!="C"</formula>
    </cfRule>
  </conditionalFormatting>
  <conditionalFormatting sqref="F8:F12 T21:T22 S22 F36 S33:S36">
    <cfRule type="expression" dxfId="160" priority="10" stopIfTrue="1">
      <formula>#REF!="C"</formula>
    </cfRule>
  </conditionalFormatting>
  <conditionalFormatting sqref="S14:S15">
    <cfRule type="expression" dxfId="159" priority="9" stopIfTrue="1">
      <formula>'C:\Users\mcstag\AppData\Local\Temp\notes62D355\[DECCv3.xlsx]All Survey Information'!#REF!="C"</formula>
    </cfRule>
  </conditionalFormatting>
  <conditionalFormatting sqref="S14:S15">
    <cfRule type="expression" dxfId="158" priority="8" stopIfTrue="1">
      <formula>'C:\Users\mcstag\AppData\Local\Temp\notes62D355\[DECCv3.xlsx]All Survey Information'!#REF!="C"</formula>
    </cfRule>
  </conditionalFormatting>
  <conditionalFormatting sqref="F13:G16 H15:H16 V13:V20 E17:G20 F21:F22 T24 E23:F24 T26 F25:F35 E36:F36 F37:F41">
    <cfRule type="expression" dxfId="157" priority="7" stopIfTrue="1">
      <formula>#REF!="C"</formula>
    </cfRule>
  </conditionalFormatting>
  <conditionalFormatting sqref="G29">
    <cfRule type="expression" dxfId="156" priority="6" stopIfTrue="1">
      <formula>#REF!="C"</formula>
    </cfRule>
  </conditionalFormatting>
  <conditionalFormatting sqref="G29">
    <cfRule type="expression" dxfId="155" priority="5" stopIfTrue="1">
      <formula>#REF!="C"</formula>
    </cfRule>
  </conditionalFormatting>
  <conditionalFormatting sqref="G29">
    <cfRule type="expression" dxfId="154" priority="4" stopIfTrue="1">
      <formula>#REF!="C"</formula>
    </cfRule>
  </conditionalFormatting>
  <conditionalFormatting sqref="K41">
    <cfRule type="expression" dxfId="153" priority="3" stopIfTrue="1">
      <formula>#REF!="C"</formula>
    </cfRule>
  </conditionalFormatting>
  <conditionalFormatting sqref="K41">
    <cfRule type="expression" dxfId="152" priority="2" stopIfTrue="1">
      <formula>#REF!="C"</formula>
    </cfRule>
  </conditionalFormatting>
  <conditionalFormatting sqref="K41">
    <cfRule type="expression" dxfId="151" priority="1" stopIfTrue="1">
      <formula>#REF!="C"</formula>
    </cfRule>
  </conditionalFormatting>
  <dataValidations count="8">
    <dataValidation type="list" allowBlank="1" showInputMessage="1" showErrorMessage="1" sqref="I42:I45 I47">
      <formula1>$AV$7:$AV$13</formula1>
    </dataValidation>
    <dataValidation type="list" allowBlank="1" showInputMessage="1" showErrorMessage="1" sqref="J42:J49">
      <formula1>$AQ$7:$AQ$8</formula1>
    </dataValidation>
    <dataValidation type="list" allowBlank="1" showInputMessage="1" showErrorMessage="1" sqref="K42:K45 K47:K49">
      <formula1>$AU$7:$AU$8</formula1>
    </dataValidation>
    <dataValidation type="list" allowBlank="1" showInputMessage="1" showErrorMessage="1" sqref="O42:O45 O47">
      <formula1>$BG$6:$BG$7</formula1>
    </dataValidation>
    <dataValidation type="list" allowBlank="1" showInputMessage="1" showErrorMessage="1" sqref="U42:U45 U47 O48:O49 T48:U48 U49">
      <formula1>$AW$7:$AW$8</formula1>
    </dataValidation>
    <dataValidation type="list" allowBlank="1" showInputMessage="1" showErrorMessage="1" sqref="S42 S45 S47">
      <formula1>$AS$7:$AS$15</formula1>
    </dataValidation>
    <dataValidation type="list" allowBlank="1" showInputMessage="1" showErrorMessage="1" sqref="I48:I49">
      <formula1>$AV$7:$AV$12</formula1>
    </dataValidation>
    <dataValidation type="list" allowBlank="1" showInputMessage="1" showErrorMessage="1" sqref="S49">
      <formula1>$AS$7:$AS$14</formula1>
    </dataValidation>
  </dataValidations>
  <hyperlinks>
    <hyperlink ref="V7" r:id="rId1"/>
    <hyperlink ref="E12" r:id="rId2"/>
    <hyperlink ref="V14:V16" r:id="rId3" display="paul.hirst@education.gsi.gov.uk"/>
    <hyperlink ref="E16" r:id="rId4"/>
    <hyperlink ref="E15" r:id="rId5"/>
    <hyperlink ref="V17" r:id="rId6"/>
    <hyperlink ref="E17" r:id="rId7"/>
    <hyperlink ref="V18:V19" r:id="rId8" display="paul.hirst@education.gsi.gov.uk"/>
    <hyperlink ref="E19" r:id="rId9"/>
    <hyperlink ref="E18" r:id="rId10"/>
    <hyperlink ref="V20" r:id="rId11"/>
    <hyperlink ref="E21" r:id="rId12"/>
    <hyperlink ref="E22" r:id="rId13"/>
    <hyperlink ref="E23" r:id="rId14"/>
    <hyperlink ref="E26" r:id="rId15"/>
    <hyperlink ref="E28" r:id="rId16"/>
    <hyperlink ref="V30" r:id="rId17" display="info@statistics.gov.uk"/>
    <hyperlink ref="E30" r:id="rId18"/>
    <hyperlink ref="V31" r:id="rId19" display="info@statistics.gov.uk"/>
    <hyperlink ref="V32" r:id="rId20" display="info@statistics.gov.uk"/>
    <hyperlink ref="E32" r:id="rId21"/>
    <hyperlink ref="V33:V34" r:id="rId22" display="info@statistics.gov.uk"/>
    <hyperlink ref="E34" r:id="rId23"/>
    <hyperlink ref="E33" r:id="rId24"/>
    <hyperlink ref="V35" r:id="rId25" display="info@statistics.gov.uk"/>
    <hyperlink ref="E35" r:id="rId26"/>
    <hyperlink ref="E37" r:id="rId27"/>
    <hyperlink ref="E38" r:id="rId28"/>
    <hyperlink ref="E46" r:id="rId29"/>
    <hyperlink ref="E43" r:id="rId30"/>
    <hyperlink ref="E42" r:id="rId31"/>
    <hyperlink ref="E45" r:id="rId32"/>
    <hyperlink ref="E48" r:id="rId33"/>
    <hyperlink ref="V48" r:id="rId34" display="analyticalservices@delni.gov.uk"/>
    <hyperlink ref="E49" r:id="rId35"/>
    <hyperlink ref="E50" r:id="rId36"/>
    <hyperlink ref="V50:V51" r:id="rId37" display="mailto:statistics@dfpni.gov.uk"/>
  </hyperlinks>
  <pageMargins left="0.7" right="0.7" top="0.75" bottom="0.75" header="0.3" footer="0.3"/>
  <pageSetup paperSize="9" orientation="portrait" r:id="rId38"/>
  <drawing r:id="rId39"/>
</worksheet>
</file>

<file path=xl/worksheets/sheet14.xml><?xml version="1.0" encoding="utf-8"?>
<worksheet xmlns="http://schemas.openxmlformats.org/spreadsheetml/2006/main" xmlns:r="http://schemas.openxmlformats.org/officeDocument/2006/relationships">
  <sheetPr codeName="Sheet18"/>
  <dimension ref="A1:DJ32"/>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 customHeight="1"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15" customHeight="1">
      <c r="C2" s="418" t="s">
        <v>1594</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ht="15.75" customHeight="1">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47.25" customHeight="1">
      <c r="A7" s="87" t="s">
        <v>118</v>
      </c>
      <c r="B7" s="89" t="s">
        <v>960</v>
      </c>
      <c r="C7" s="91" t="s">
        <v>28</v>
      </c>
      <c r="D7" s="87" t="s">
        <v>120</v>
      </c>
      <c r="E7" s="239" t="s">
        <v>1299</v>
      </c>
      <c r="F7" s="206" t="s">
        <v>1289</v>
      </c>
      <c r="G7" s="91" t="s">
        <v>8</v>
      </c>
      <c r="H7" s="87" t="s">
        <v>121</v>
      </c>
      <c r="I7" s="35" t="s">
        <v>15</v>
      </c>
      <c r="J7" s="207" t="s">
        <v>18</v>
      </c>
      <c r="K7" s="207" t="s">
        <v>19</v>
      </c>
      <c r="L7" s="240">
        <v>6</v>
      </c>
      <c r="M7" s="240">
        <v>6</v>
      </c>
      <c r="N7" s="35">
        <v>100</v>
      </c>
      <c r="O7" s="212" t="s">
        <v>62</v>
      </c>
      <c r="P7" s="90" t="s">
        <v>63</v>
      </c>
      <c r="Q7" s="241">
        <v>60.72</v>
      </c>
      <c r="R7" s="90" t="s">
        <v>24</v>
      </c>
      <c r="S7" s="90" t="s">
        <v>25</v>
      </c>
      <c r="T7" s="210" t="s">
        <v>1417</v>
      </c>
      <c r="U7" s="206" t="s">
        <v>1417</v>
      </c>
      <c r="V7" s="225" t="s">
        <v>961</v>
      </c>
    </row>
    <row r="8" spans="1:114" ht="96">
      <c r="A8" s="87" t="s">
        <v>122</v>
      </c>
      <c r="B8" s="89" t="s">
        <v>960</v>
      </c>
      <c r="C8" s="91" t="s">
        <v>28</v>
      </c>
      <c r="D8" s="87" t="s">
        <v>123</v>
      </c>
      <c r="E8" s="239" t="s">
        <v>1299</v>
      </c>
      <c r="F8" s="206" t="s">
        <v>1289</v>
      </c>
      <c r="G8" s="91" t="s">
        <v>8</v>
      </c>
      <c r="H8" s="87" t="s">
        <v>124</v>
      </c>
      <c r="I8" s="35" t="s">
        <v>15</v>
      </c>
      <c r="J8" s="207" t="s">
        <v>18</v>
      </c>
      <c r="K8" s="207" t="s">
        <v>19</v>
      </c>
      <c r="L8" s="240">
        <v>4</v>
      </c>
      <c r="M8" s="240">
        <v>4</v>
      </c>
      <c r="N8" s="35">
        <v>100</v>
      </c>
      <c r="O8" s="212" t="s">
        <v>62</v>
      </c>
      <c r="P8" s="90" t="s">
        <v>62</v>
      </c>
      <c r="Q8" s="241">
        <v>29.62</v>
      </c>
      <c r="R8" s="90" t="s">
        <v>24</v>
      </c>
      <c r="S8" s="90" t="s">
        <v>25</v>
      </c>
      <c r="T8" s="210" t="s">
        <v>1417</v>
      </c>
      <c r="U8" s="206" t="s">
        <v>1417</v>
      </c>
      <c r="V8" s="225" t="s">
        <v>961</v>
      </c>
      <c r="W8" s="20"/>
      <c r="X8" s="22"/>
    </row>
    <row r="9" spans="1:114" ht="96">
      <c r="A9" s="87" t="s">
        <v>125</v>
      </c>
      <c r="B9" s="89" t="s">
        <v>960</v>
      </c>
      <c r="C9" s="91" t="s">
        <v>28</v>
      </c>
      <c r="D9" s="87" t="s">
        <v>126</v>
      </c>
      <c r="E9" s="239" t="s">
        <v>1299</v>
      </c>
      <c r="F9" s="206" t="s">
        <v>1289</v>
      </c>
      <c r="G9" s="91" t="s">
        <v>8</v>
      </c>
      <c r="H9" s="87" t="s">
        <v>124</v>
      </c>
      <c r="I9" s="35" t="s">
        <v>15</v>
      </c>
      <c r="J9" s="207" t="s">
        <v>18</v>
      </c>
      <c r="K9" s="207" t="s">
        <v>19</v>
      </c>
      <c r="L9" s="240">
        <v>3</v>
      </c>
      <c r="M9" s="240">
        <v>3</v>
      </c>
      <c r="N9" s="35">
        <v>100</v>
      </c>
      <c r="O9" s="212" t="s">
        <v>62</v>
      </c>
      <c r="P9" s="90" t="s">
        <v>62</v>
      </c>
      <c r="Q9" s="241">
        <v>22.215</v>
      </c>
      <c r="R9" s="90" t="s">
        <v>24</v>
      </c>
      <c r="S9" s="90" t="s">
        <v>31</v>
      </c>
      <c r="T9" s="210" t="s">
        <v>1417</v>
      </c>
      <c r="U9" s="206" t="s">
        <v>1417</v>
      </c>
      <c r="V9" s="225" t="s">
        <v>961</v>
      </c>
      <c r="W9" s="20"/>
      <c r="X9" s="22"/>
    </row>
    <row r="10" spans="1:114" ht="96">
      <c r="A10" s="87" t="s">
        <v>127</v>
      </c>
      <c r="B10" s="89" t="s">
        <v>960</v>
      </c>
      <c r="C10" s="91" t="s">
        <v>28</v>
      </c>
      <c r="D10" s="87" t="s">
        <v>126</v>
      </c>
      <c r="E10" s="239" t="s">
        <v>1299</v>
      </c>
      <c r="F10" s="206" t="s">
        <v>1289</v>
      </c>
      <c r="G10" s="91" t="s">
        <v>8</v>
      </c>
      <c r="H10" s="87" t="s">
        <v>124</v>
      </c>
      <c r="I10" s="35" t="s">
        <v>15</v>
      </c>
      <c r="J10" s="207" t="s">
        <v>18</v>
      </c>
      <c r="K10" s="207" t="s">
        <v>19</v>
      </c>
      <c r="L10" s="240">
        <v>6</v>
      </c>
      <c r="M10" s="240">
        <v>6</v>
      </c>
      <c r="N10" s="35">
        <v>100</v>
      </c>
      <c r="O10" s="212" t="s">
        <v>62</v>
      </c>
      <c r="P10" s="90" t="s">
        <v>62</v>
      </c>
      <c r="Q10" s="241">
        <v>44.43</v>
      </c>
      <c r="R10" s="90" t="s">
        <v>24</v>
      </c>
      <c r="S10" s="90" t="s">
        <v>37</v>
      </c>
      <c r="T10" s="210" t="s">
        <v>1417</v>
      </c>
      <c r="U10" s="206" t="s">
        <v>1417</v>
      </c>
      <c r="V10" s="225" t="s">
        <v>961</v>
      </c>
      <c r="W10" s="20"/>
      <c r="X10" s="22"/>
    </row>
    <row r="11" spans="1:114" ht="36">
      <c r="A11" s="87" t="s">
        <v>128</v>
      </c>
      <c r="B11" s="89" t="s">
        <v>960</v>
      </c>
      <c r="C11" s="91" t="s">
        <v>28</v>
      </c>
      <c r="D11" s="87" t="s">
        <v>129</v>
      </c>
      <c r="E11" s="206" t="s">
        <v>1289</v>
      </c>
      <c r="F11" s="206" t="s">
        <v>1289</v>
      </c>
      <c r="G11" s="91" t="s">
        <v>8</v>
      </c>
      <c r="H11" s="87" t="s">
        <v>121</v>
      </c>
      <c r="I11" s="35" t="s">
        <v>15</v>
      </c>
      <c r="J11" s="207" t="s">
        <v>16</v>
      </c>
      <c r="K11" s="207" t="s">
        <v>19</v>
      </c>
      <c r="L11" s="240">
        <v>6</v>
      </c>
      <c r="M11" s="240">
        <v>6</v>
      </c>
      <c r="N11" s="35">
        <v>100</v>
      </c>
      <c r="O11" s="212" t="s">
        <v>62</v>
      </c>
      <c r="P11" s="90" t="s">
        <v>62</v>
      </c>
      <c r="Q11" s="241">
        <v>30.36</v>
      </c>
      <c r="R11" s="90" t="s">
        <v>24</v>
      </c>
      <c r="S11" s="90" t="s">
        <v>31</v>
      </c>
      <c r="T11" s="210" t="s">
        <v>1417</v>
      </c>
      <c r="U11" s="206" t="s">
        <v>1417</v>
      </c>
      <c r="V11" s="225" t="s">
        <v>961</v>
      </c>
    </row>
    <row r="12" spans="1:114" ht="65.25" customHeight="1">
      <c r="A12" s="87" t="s">
        <v>130</v>
      </c>
      <c r="B12" s="89" t="s">
        <v>960</v>
      </c>
      <c r="C12" s="91" t="s">
        <v>28</v>
      </c>
      <c r="D12" s="87" t="s">
        <v>131</v>
      </c>
      <c r="E12" s="206" t="s">
        <v>1289</v>
      </c>
      <c r="F12" s="206" t="s">
        <v>1289</v>
      </c>
      <c r="G12" s="91" t="s">
        <v>8</v>
      </c>
      <c r="H12" s="87" t="s">
        <v>121</v>
      </c>
      <c r="I12" s="35" t="s">
        <v>15</v>
      </c>
      <c r="J12" s="207" t="s">
        <v>18</v>
      </c>
      <c r="K12" s="207" t="s">
        <v>19</v>
      </c>
      <c r="L12" s="240">
        <v>17</v>
      </c>
      <c r="M12" s="240">
        <v>17</v>
      </c>
      <c r="N12" s="35">
        <v>100</v>
      </c>
      <c r="O12" s="212" t="s">
        <v>62</v>
      </c>
      <c r="P12" s="90" t="s">
        <v>63</v>
      </c>
      <c r="Q12" s="252">
        <v>574.26</v>
      </c>
      <c r="R12" s="90" t="s">
        <v>24</v>
      </c>
      <c r="S12" s="90" t="s">
        <v>37</v>
      </c>
      <c r="T12" s="210" t="s">
        <v>1417</v>
      </c>
      <c r="U12" s="206" t="s">
        <v>1417</v>
      </c>
      <c r="V12" s="225" t="s">
        <v>961</v>
      </c>
    </row>
    <row r="13" spans="1:114" ht="39" customHeight="1">
      <c r="A13" s="35" t="s">
        <v>965</v>
      </c>
      <c r="B13" s="89" t="s">
        <v>960</v>
      </c>
      <c r="C13" s="105" t="s">
        <v>1300</v>
      </c>
      <c r="D13" s="105" t="s">
        <v>1300</v>
      </c>
      <c r="E13" s="206" t="s">
        <v>1289</v>
      </c>
      <c r="F13" s="206" t="s">
        <v>1289</v>
      </c>
      <c r="G13" s="105" t="s">
        <v>1300</v>
      </c>
      <c r="H13" s="105" t="s">
        <v>1300</v>
      </c>
      <c r="I13" s="105" t="s">
        <v>1300</v>
      </c>
      <c r="J13" s="89" t="s">
        <v>18</v>
      </c>
      <c r="K13" s="90" t="s">
        <v>881</v>
      </c>
      <c r="L13" s="213">
        <v>16046</v>
      </c>
      <c r="M13" s="213">
        <v>1123</v>
      </c>
      <c r="N13" s="35">
        <v>7</v>
      </c>
      <c r="O13" s="212" t="s">
        <v>62</v>
      </c>
      <c r="P13" s="105" t="s">
        <v>1300</v>
      </c>
      <c r="Q13" s="213" t="s">
        <v>1471</v>
      </c>
      <c r="R13" s="100" t="s">
        <v>210</v>
      </c>
      <c r="S13" s="105" t="s">
        <v>1300</v>
      </c>
      <c r="T13" s="94" t="s">
        <v>1300</v>
      </c>
      <c r="U13" s="105" t="s">
        <v>1300</v>
      </c>
      <c r="V13" s="225" t="s">
        <v>961</v>
      </c>
    </row>
    <row r="14" spans="1:114" ht="39" customHeight="1">
      <c r="A14" s="87" t="s">
        <v>132</v>
      </c>
      <c r="B14" s="89" t="s">
        <v>960</v>
      </c>
      <c r="C14" s="91" t="s">
        <v>28</v>
      </c>
      <c r="D14" s="87" t="s">
        <v>133</v>
      </c>
      <c r="E14" s="206" t="s">
        <v>1289</v>
      </c>
      <c r="F14" s="206" t="s">
        <v>1289</v>
      </c>
      <c r="G14" s="91" t="s">
        <v>8</v>
      </c>
      <c r="H14" s="87" t="s">
        <v>121</v>
      </c>
      <c r="I14" s="35" t="s">
        <v>15</v>
      </c>
      <c r="J14" s="207" t="s">
        <v>16</v>
      </c>
      <c r="K14" s="207" t="s">
        <v>19</v>
      </c>
      <c r="L14" s="240">
        <v>12.75</v>
      </c>
      <c r="M14" s="240">
        <v>12.75</v>
      </c>
      <c r="N14" s="35">
        <v>100</v>
      </c>
      <c r="O14" s="212" t="s">
        <v>62</v>
      </c>
      <c r="P14" s="90" t="s">
        <v>62</v>
      </c>
      <c r="Q14" s="252">
        <v>1573.5833333333333</v>
      </c>
      <c r="R14" s="90" t="s">
        <v>24</v>
      </c>
      <c r="S14" s="90" t="s">
        <v>31</v>
      </c>
      <c r="T14" s="210" t="s">
        <v>1417</v>
      </c>
      <c r="U14" s="206" t="s">
        <v>1417</v>
      </c>
      <c r="V14" s="225" t="s">
        <v>961</v>
      </c>
    </row>
    <row r="15" spans="1:114" ht="108">
      <c r="A15" s="87" t="s">
        <v>134</v>
      </c>
      <c r="B15" s="89" t="s">
        <v>960</v>
      </c>
      <c r="C15" s="91" t="s">
        <v>28</v>
      </c>
      <c r="D15" s="87" t="s">
        <v>135</v>
      </c>
      <c r="E15" s="206" t="s">
        <v>1289</v>
      </c>
      <c r="F15" s="206" t="s">
        <v>1289</v>
      </c>
      <c r="G15" s="91" t="s">
        <v>8</v>
      </c>
      <c r="H15" s="87" t="s">
        <v>136</v>
      </c>
      <c r="I15" s="35" t="s">
        <v>812</v>
      </c>
      <c r="J15" s="207" t="s">
        <v>18</v>
      </c>
      <c r="K15" s="207" t="s">
        <v>19</v>
      </c>
      <c r="L15" s="240">
        <v>110</v>
      </c>
      <c r="M15" s="240">
        <v>99</v>
      </c>
      <c r="N15" s="35">
        <v>90</v>
      </c>
      <c r="O15" s="212" t="s">
        <v>62</v>
      </c>
      <c r="P15" s="90" t="s">
        <v>62</v>
      </c>
      <c r="Q15" s="252">
        <v>1244.6973000000003</v>
      </c>
      <c r="R15" s="90" t="s">
        <v>24</v>
      </c>
      <c r="S15" s="90" t="s">
        <v>37</v>
      </c>
      <c r="T15" s="210" t="s">
        <v>1417</v>
      </c>
      <c r="U15" s="206" t="s">
        <v>1417</v>
      </c>
      <c r="V15" s="225" t="s">
        <v>961</v>
      </c>
    </row>
    <row r="16" spans="1:114" ht="96">
      <c r="A16" s="87" t="s">
        <v>137</v>
      </c>
      <c r="B16" s="89" t="s">
        <v>960</v>
      </c>
      <c r="C16" s="91" t="s">
        <v>28</v>
      </c>
      <c r="D16" s="87" t="s">
        <v>138</v>
      </c>
      <c r="E16" s="206" t="s">
        <v>1289</v>
      </c>
      <c r="F16" s="206" t="s">
        <v>1289</v>
      </c>
      <c r="G16" s="91" t="s">
        <v>8</v>
      </c>
      <c r="H16" s="87" t="s">
        <v>136</v>
      </c>
      <c r="I16" s="35" t="s">
        <v>15</v>
      </c>
      <c r="J16" s="207" t="s">
        <v>18</v>
      </c>
      <c r="K16" s="207" t="s">
        <v>19</v>
      </c>
      <c r="L16" s="240">
        <v>96</v>
      </c>
      <c r="M16" s="240">
        <v>66</v>
      </c>
      <c r="N16" s="35">
        <v>69</v>
      </c>
      <c r="O16" s="212" t="s">
        <v>62</v>
      </c>
      <c r="P16" s="90" t="s">
        <v>62</v>
      </c>
      <c r="Q16" s="252">
        <v>1658.38</v>
      </c>
      <c r="R16" s="90" t="s">
        <v>24</v>
      </c>
      <c r="S16" s="90" t="s">
        <v>25</v>
      </c>
      <c r="T16" s="210" t="s">
        <v>1417</v>
      </c>
      <c r="U16" s="206" t="s">
        <v>1417</v>
      </c>
      <c r="V16" s="225" t="s">
        <v>961</v>
      </c>
      <c r="W16" s="31"/>
    </row>
    <row r="17" spans="1:23" ht="96">
      <c r="A17" s="87" t="s">
        <v>139</v>
      </c>
      <c r="B17" s="89" t="s">
        <v>960</v>
      </c>
      <c r="C17" s="91" t="s">
        <v>28</v>
      </c>
      <c r="D17" s="87" t="s">
        <v>138</v>
      </c>
      <c r="E17" s="206" t="s">
        <v>1289</v>
      </c>
      <c r="F17" s="206" t="s">
        <v>1289</v>
      </c>
      <c r="G17" s="91" t="s">
        <v>8</v>
      </c>
      <c r="H17" s="87" t="s">
        <v>136</v>
      </c>
      <c r="I17" s="35" t="s">
        <v>15</v>
      </c>
      <c r="J17" s="207" t="s">
        <v>18</v>
      </c>
      <c r="K17" s="207" t="s">
        <v>19</v>
      </c>
      <c r="L17" s="240">
        <v>18</v>
      </c>
      <c r="M17" s="240">
        <v>18</v>
      </c>
      <c r="N17" s="35">
        <v>100</v>
      </c>
      <c r="O17" s="212" t="s">
        <v>62</v>
      </c>
      <c r="P17" s="90" t="s">
        <v>62</v>
      </c>
      <c r="Q17" s="252">
        <v>428.02499999999998</v>
      </c>
      <c r="R17" s="90" t="s">
        <v>24</v>
      </c>
      <c r="S17" s="90" t="s">
        <v>37</v>
      </c>
      <c r="T17" s="210" t="s">
        <v>1417</v>
      </c>
      <c r="U17" s="206" t="s">
        <v>1417</v>
      </c>
      <c r="V17" s="225" t="s">
        <v>961</v>
      </c>
      <c r="W17" s="31"/>
    </row>
    <row r="18" spans="1:23" ht="24">
      <c r="A18" s="87" t="s">
        <v>140</v>
      </c>
      <c r="B18" s="89" t="s">
        <v>960</v>
      </c>
      <c r="C18" s="91" t="s">
        <v>28</v>
      </c>
      <c r="D18" s="87" t="s">
        <v>141</v>
      </c>
      <c r="E18" s="206" t="s">
        <v>1289</v>
      </c>
      <c r="F18" s="206" t="s">
        <v>1289</v>
      </c>
      <c r="G18" s="91" t="s">
        <v>8</v>
      </c>
      <c r="H18" s="87" t="s">
        <v>121</v>
      </c>
      <c r="I18" s="35" t="s">
        <v>15</v>
      </c>
      <c r="J18" s="207" t="s">
        <v>18</v>
      </c>
      <c r="K18" s="207" t="s">
        <v>19</v>
      </c>
      <c r="L18" s="240">
        <v>21</v>
      </c>
      <c r="M18" s="240">
        <v>21</v>
      </c>
      <c r="N18" s="35">
        <v>100</v>
      </c>
      <c r="O18" s="212" t="s">
        <v>62</v>
      </c>
      <c r="P18" s="90" t="s">
        <v>63</v>
      </c>
      <c r="Q18" s="252">
        <v>472.92</v>
      </c>
      <c r="R18" s="90" t="s">
        <v>24</v>
      </c>
      <c r="S18" s="90" t="s">
        <v>37</v>
      </c>
      <c r="T18" s="210" t="s">
        <v>1417</v>
      </c>
      <c r="U18" s="206" t="s">
        <v>1417</v>
      </c>
      <c r="V18" s="225" t="s">
        <v>961</v>
      </c>
      <c r="W18" s="31"/>
    </row>
    <row r="19" spans="1:23" ht="96">
      <c r="A19" s="87" t="s">
        <v>142</v>
      </c>
      <c r="B19" s="89" t="s">
        <v>960</v>
      </c>
      <c r="C19" s="91" t="s">
        <v>28</v>
      </c>
      <c r="D19" s="87" t="s">
        <v>143</v>
      </c>
      <c r="E19" s="206" t="s">
        <v>1289</v>
      </c>
      <c r="F19" s="206" t="s">
        <v>1289</v>
      </c>
      <c r="G19" s="91" t="s">
        <v>8</v>
      </c>
      <c r="H19" s="87" t="s">
        <v>136</v>
      </c>
      <c r="I19" s="35" t="s">
        <v>15</v>
      </c>
      <c r="J19" s="207" t="s">
        <v>18</v>
      </c>
      <c r="K19" s="207" t="s">
        <v>19</v>
      </c>
      <c r="L19" s="240">
        <v>122</v>
      </c>
      <c r="M19" s="240">
        <v>122</v>
      </c>
      <c r="N19" s="35">
        <v>100</v>
      </c>
      <c r="O19" s="212" t="s">
        <v>62</v>
      </c>
      <c r="P19" s="90" t="s">
        <v>62</v>
      </c>
      <c r="Q19" s="252">
        <v>2120.36</v>
      </c>
      <c r="R19" s="90" t="s">
        <v>24</v>
      </c>
      <c r="S19" s="90" t="s">
        <v>25</v>
      </c>
      <c r="T19" s="210" t="s">
        <v>1417</v>
      </c>
      <c r="U19" s="206" t="s">
        <v>1417</v>
      </c>
      <c r="V19" s="225" t="s">
        <v>961</v>
      </c>
      <c r="W19" s="31"/>
    </row>
    <row r="20" spans="1:23" ht="96">
      <c r="A20" s="87" t="s">
        <v>144</v>
      </c>
      <c r="B20" s="89" t="s">
        <v>960</v>
      </c>
      <c r="C20" s="91" t="s">
        <v>28</v>
      </c>
      <c r="D20" s="87" t="s">
        <v>143</v>
      </c>
      <c r="E20" s="206" t="s">
        <v>1289</v>
      </c>
      <c r="F20" s="206" t="s">
        <v>1289</v>
      </c>
      <c r="G20" s="91" t="s">
        <v>8</v>
      </c>
      <c r="H20" s="87" t="s">
        <v>121</v>
      </c>
      <c r="I20" s="35" t="s">
        <v>15</v>
      </c>
      <c r="J20" s="207" t="s">
        <v>18</v>
      </c>
      <c r="K20" s="207" t="s">
        <v>19</v>
      </c>
      <c r="L20" s="240">
        <v>122</v>
      </c>
      <c r="M20" s="240">
        <v>122</v>
      </c>
      <c r="N20" s="35">
        <v>100</v>
      </c>
      <c r="O20" s="212" t="s">
        <v>62</v>
      </c>
      <c r="P20" s="90" t="s">
        <v>62</v>
      </c>
      <c r="Q20" s="252">
        <v>2120.36</v>
      </c>
      <c r="R20" s="90" t="s">
        <v>24</v>
      </c>
      <c r="S20" s="90" t="s">
        <v>31</v>
      </c>
      <c r="T20" s="210" t="s">
        <v>1417</v>
      </c>
      <c r="U20" s="206" t="s">
        <v>1417</v>
      </c>
      <c r="V20" s="225" t="s">
        <v>961</v>
      </c>
      <c r="W20" s="31"/>
    </row>
    <row r="21" spans="1:23" ht="24">
      <c r="A21" s="87" t="s">
        <v>145</v>
      </c>
      <c r="B21" s="89" t="s">
        <v>960</v>
      </c>
      <c r="C21" s="91" t="s">
        <v>28</v>
      </c>
      <c r="D21" s="87" t="s">
        <v>962</v>
      </c>
      <c r="E21" s="206" t="s">
        <v>1289</v>
      </c>
      <c r="F21" s="206" t="s">
        <v>1289</v>
      </c>
      <c r="G21" s="91" t="s">
        <v>8</v>
      </c>
      <c r="H21" s="87" t="s">
        <v>121</v>
      </c>
      <c r="I21" s="35" t="s">
        <v>15</v>
      </c>
      <c r="J21" s="207" t="s">
        <v>18</v>
      </c>
      <c r="K21" s="207" t="s">
        <v>19</v>
      </c>
      <c r="L21" s="240">
        <v>4</v>
      </c>
      <c r="M21" s="240">
        <v>4</v>
      </c>
      <c r="N21" s="35">
        <v>100</v>
      </c>
      <c r="O21" s="212" t="s">
        <v>62</v>
      </c>
      <c r="P21" s="90" t="s">
        <v>63</v>
      </c>
      <c r="Q21" s="252">
        <v>6.7466666666666661</v>
      </c>
      <c r="R21" s="90" t="s">
        <v>24</v>
      </c>
      <c r="S21" s="90" t="s">
        <v>31</v>
      </c>
      <c r="T21" s="210" t="s">
        <v>1417</v>
      </c>
      <c r="U21" s="206" t="s">
        <v>1417</v>
      </c>
      <c r="V21" s="225" t="s">
        <v>961</v>
      </c>
      <c r="W21" s="31"/>
    </row>
    <row r="22" spans="1:23" ht="24">
      <c r="A22" s="87" t="s">
        <v>146</v>
      </c>
      <c r="B22" s="89" t="s">
        <v>960</v>
      </c>
      <c r="C22" s="91" t="s">
        <v>28</v>
      </c>
      <c r="D22" s="87" t="s">
        <v>147</v>
      </c>
      <c r="E22" s="206" t="s">
        <v>1289</v>
      </c>
      <c r="F22" s="206" t="s">
        <v>1289</v>
      </c>
      <c r="G22" s="91" t="s">
        <v>8</v>
      </c>
      <c r="H22" s="87" t="s">
        <v>121</v>
      </c>
      <c r="I22" s="35" t="s">
        <v>15</v>
      </c>
      <c r="J22" s="207" t="s">
        <v>18</v>
      </c>
      <c r="K22" s="207" t="s">
        <v>19</v>
      </c>
      <c r="L22" s="240">
        <v>15</v>
      </c>
      <c r="M22" s="240">
        <v>15</v>
      </c>
      <c r="N22" s="35">
        <v>100</v>
      </c>
      <c r="O22" s="212" t="s">
        <v>62</v>
      </c>
      <c r="P22" s="90" t="s">
        <v>63</v>
      </c>
      <c r="Q22" s="252">
        <v>25.3</v>
      </c>
      <c r="R22" s="90" t="s">
        <v>24</v>
      </c>
      <c r="S22" s="90" t="s">
        <v>37</v>
      </c>
      <c r="T22" s="210" t="s">
        <v>1417</v>
      </c>
      <c r="U22" s="206" t="s">
        <v>1417</v>
      </c>
      <c r="V22" s="225" t="s">
        <v>961</v>
      </c>
      <c r="W22" s="31"/>
    </row>
    <row r="23" spans="1:23" ht="132">
      <c r="A23" s="103" t="s">
        <v>893</v>
      </c>
      <c r="B23" s="89" t="s">
        <v>960</v>
      </c>
      <c r="C23" s="105" t="s">
        <v>167</v>
      </c>
      <c r="D23" s="87" t="s">
        <v>894</v>
      </c>
      <c r="E23" s="206" t="s">
        <v>1289</v>
      </c>
      <c r="F23" s="206" t="s">
        <v>1289</v>
      </c>
      <c r="G23" s="91" t="s">
        <v>8</v>
      </c>
      <c r="H23" s="206" t="s">
        <v>1418</v>
      </c>
      <c r="I23" s="35" t="s">
        <v>13</v>
      </c>
      <c r="J23" s="207" t="s">
        <v>16</v>
      </c>
      <c r="K23" s="207" t="s">
        <v>19</v>
      </c>
      <c r="L23" s="279">
        <v>34881</v>
      </c>
      <c r="M23" s="279">
        <v>31597</v>
      </c>
      <c r="N23" s="35">
        <v>91</v>
      </c>
      <c r="O23" s="212" t="s">
        <v>62</v>
      </c>
      <c r="P23" s="212" t="s">
        <v>895</v>
      </c>
      <c r="Q23" s="280">
        <v>18706.883002499999</v>
      </c>
      <c r="R23" s="89" t="s">
        <v>210</v>
      </c>
      <c r="S23" s="105" t="s">
        <v>1300</v>
      </c>
      <c r="T23" s="94" t="s">
        <v>1300</v>
      </c>
      <c r="U23" s="105" t="s">
        <v>1300</v>
      </c>
      <c r="V23" s="225" t="s">
        <v>961</v>
      </c>
      <c r="W23" s="31"/>
    </row>
    <row r="24" spans="1:23" ht="82.5" customHeight="1">
      <c r="A24" s="87" t="s">
        <v>148</v>
      </c>
      <c r="B24" s="89" t="s">
        <v>960</v>
      </c>
      <c r="C24" s="91" t="s">
        <v>28</v>
      </c>
      <c r="D24" s="87" t="s">
        <v>149</v>
      </c>
      <c r="E24" s="206" t="s">
        <v>1289</v>
      </c>
      <c r="F24" s="206" t="s">
        <v>1289</v>
      </c>
      <c r="G24" s="91" t="s">
        <v>8</v>
      </c>
      <c r="H24" s="87" t="s">
        <v>121</v>
      </c>
      <c r="I24" s="35" t="s">
        <v>15</v>
      </c>
      <c r="J24" s="207" t="s">
        <v>16</v>
      </c>
      <c r="K24" s="207" t="s">
        <v>19</v>
      </c>
      <c r="L24" s="240">
        <v>14</v>
      </c>
      <c r="M24" s="240">
        <v>14</v>
      </c>
      <c r="N24" s="35">
        <v>100</v>
      </c>
      <c r="O24" s="212" t="s">
        <v>62</v>
      </c>
      <c r="P24" s="90" t="s">
        <v>62</v>
      </c>
      <c r="Q24" s="252">
        <v>236.46</v>
      </c>
      <c r="R24" s="90" t="s">
        <v>24</v>
      </c>
      <c r="S24" s="90" t="s">
        <v>37</v>
      </c>
      <c r="T24" s="210" t="s">
        <v>1417</v>
      </c>
      <c r="U24" s="206" t="s">
        <v>1417</v>
      </c>
      <c r="V24" s="225" t="s">
        <v>961</v>
      </c>
    </row>
    <row r="25" spans="1:23" ht="82.5" customHeight="1">
      <c r="A25" s="87" t="s">
        <v>150</v>
      </c>
      <c r="B25" s="89" t="s">
        <v>960</v>
      </c>
      <c r="C25" s="91" t="s">
        <v>28</v>
      </c>
      <c r="D25" s="87" t="s">
        <v>151</v>
      </c>
      <c r="E25" s="206" t="s">
        <v>1289</v>
      </c>
      <c r="F25" s="206" t="s">
        <v>1289</v>
      </c>
      <c r="G25" s="91" t="s">
        <v>8</v>
      </c>
      <c r="H25" s="87" t="s">
        <v>121</v>
      </c>
      <c r="I25" s="35" t="s">
        <v>15</v>
      </c>
      <c r="J25" s="207" t="s">
        <v>16</v>
      </c>
      <c r="K25" s="207" t="s">
        <v>19</v>
      </c>
      <c r="L25" s="240">
        <v>14</v>
      </c>
      <c r="M25" s="240">
        <v>14</v>
      </c>
      <c r="N25" s="35">
        <v>100</v>
      </c>
      <c r="O25" s="212" t="s">
        <v>62</v>
      </c>
      <c r="P25" s="90" t="s">
        <v>62</v>
      </c>
      <c r="Q25" s="252">
        <v>472.92</v>
      </c>
      <c r="R25" s="90" t="s">
        <v>24</v>
      </c>
      <c r="S25" s="90" t="s">
        <v>37</v>
      </c>
      <c r="T25" s="210" t="s">
        <v>1417</v>
      </c>
      <c r="U25" s="206" t="s">
        <v>1417</v>
      </c>
      <c r="V25" s="225" t="s">
        <v>961</v>
      </c>
    </row>
    <row r="26" spans="1:23" ht="82.5" customHeight="1">
      <c r="A26" s="87" t="s">
        <v>152</v>
      </c>
      <c r="B26" s="89" t="s">
        <v>960</v>
      </c>
      <c r="C26" s="91" t="s">
        <v>28</v>
      </c>
      <c r="D26" s="87" t="s">
        <v>153</v>
      </c>
      <c r="E26" s="206" t="s">
        <v>1289</v>
      </c>
      <c r="F26" s="206" t="s">
        <v>1289</v>
      </c>
      <c r="G26" s="91" t="s">
        <v>8</v>
      </c>
      <c r="H26" s="87" t="s">
        <v>136</v>
      </c>
      <c r="I26" s="35" t="s">
        <v>15</v>
      </c>
      <c r="J26" s="207" t="s">
        <v>16</v>
      </c>
      <c r="K26" s="207" t="s">
        <v>19</v>
      </c>
      <c r="L26" s="240">
        <v>18</v>
      </c>
      <c r="M26" s="240">
        <v>18</v>
      </c>
      <c r="N26" s="35">
        <v>100</v>
      </c>
      <c r="O26" s="212" t="s">
        <v>62</v>
      </c>
      <c r="P26" s="90" t="s">
        <v>62</v>
      </c>
      <c r="Q26" s="252">
        <v>44.274999999999999</v>
      </c>
      <c r="R26" s="90" t="s">
        <v>24</v>
      </c>
      <c r="S26" s="90" t="s">
        <v>31</v>
      </c>
      <c r="T26" s="210" t="s">
        <v>1417</v>
      </c>
      <c r="U26" s="206" t="s">
        <v>1417</v>
      </c>
      <c r="V26" s="225" t="s">
        <v>961</v>
      </c>
    </row>
    <row r="27" spans="1:23" ht="24">
      <c r="A27" s="87" t="s">
        <v>154</v>
      </c>
      <c r="B27" s="89" t="s">
        <v>960</v>
      </c>
      <c r="C27" s="91" t="s">
        <v>28</v>
      </c>
      <c r="D27" s="87" t="s">
        <v>155</v>
      </c>
      <c r="E27" s="206" t="s">
        <v>1289</v>
      </c>
      <c r="F27" s="206" t="s">
        <v>1289</v>
      </c>
      <c r="G27" s="91" t="s">
        <v>8</v>
      </c>
      <c r="H27" s="87" t="s">
        <v>121</v>
      </c>
      <c r="I27" s="35" t="s">
        <v>15</v>
      </c>
      <c r="J27" s="207" t="s">
        <v>16</v>
      </c>
      <c r="K27" s="207" t="s">
        <v>19</v>
      </c>
      <c r="L27" s="240">
        <v>6</v>
      </c>
      <c r="M27" s="240">
        <v>6</v>
      </c>
      <c r="N27" s="35">
        <v>100</v>
      </c>
      <c r="O27" s="212" t="s">
        <v>62</v>
      </c>
      <c r="P27" s="90" t="s">
        <v>62</v>
      </c>
      <c r="Q27" s="252">
        <v>30.36</v>
      </c>
      <c r="R27" s="90" t="s">
        <v>24</v>
      </c>
      <c r="S27" s="90" t="s">
        <v>31</v>
      </c>
      <c r="T27" s="210" t="s">
        <v>1417</v>
      </c>
      <c r="U27" s="206" t="s">
        <v>1417</v>
      </c>
      <c r="V27" s="225" t="s">
        <v>961</v>
      </c>
    </row>
    <row r="28" spans="1:23" ht="24">
      <c r="A28" s="87" t="s">
        <v>156</v>
      </c>
      <c r="B28" s="89" t="s">
        <v>960</v>
      </c>
      <c r="C28" s="91" t="s">
        <v>28</v>
      </c>
      <c r="D28" s="87" t="s">
        <v>157</v>
      </c>
      <c r="E28" s="206" t="s">
        <v>1289</v>
      </c>
      <c r="F28" s="206" t="s">
        <v>1289</v>
      </c>
      <c r="G28" s="91" t="s">
        <v>8</v>
      </c>
      <c r="H28" s="87" t="s">
        <v>121</v>
      </c>
      <c r="I28" s="35" t="s">
        <v>15</v>
      </c>
      <c r="J28" s="207" t="s">
        <v>16</v>
      </c>
      <c r="K28" s="207" t="s">
        <v>19</v>
      </c>
      <c r="L28" s="240">
        <v>26</v>
      </c>
      <c r="M28" s="240">
        <v>26</v>
      </c>
      <c r="N28" s="35">
        <v>100</v>
      </c>
      <c r="O28" s="212" t="s">
        <v>62</v>
      </c>
      <c r="P28" s="90" t="s">
        <v>63</v>
      </c>
      <c r="Q28" s="252">
        <v>365.95</v>
      </c>
      <c r="R28" s="90" t="s">
        <v>24</v>
      </c>
      <c r="S28" s="90" t="s">
        <v>31</v>
      </c>
      <c r="T28" s="210" t="s">
        <v>1417</v>
      </c>
      <c r="U28" s="206" t="s">
        <v>1417</v>
      </c>
      <c r="V28" s="225" t="s">
        <v>961</v>
      </c>
    </row>
    <row r="29" spans="1:23" ht="24">
      <c r="A29" s="87" t="s">
        <v>158</v>
      </c>
      <c r="B29" s="89" t="s">
        <v>960</v>
      </c>
      <c r="C29" s="91" t="s">
        <v>28</v>
      </c>
      <c r="D29" s="87" t="s">
        <v>159</v>
      </c>
      <c r="E29" s="206" t="s">
        <v>1289</v>
      </c>
      <c r="F29" s="206" t="s">
        <v>1289</v>
      </c>
      <c r="G29" s="91" t="s">
        <v>8</v>
      </c>
      <c r="H29" s="87" t="s">
        <v>136</v>
      </c>
      <c r="I29" s="35" t="s">
        <v>812</v>
      </c>
      <c r="J29" s="207" t="s">
        <v>18</v>
      </c>
      <c r="K29" s="207" t="s">
        <v>19</v>
      </c>
      <c r="L29" s="240">
        <v>600</v>
      </c>
      <c r="M29" s="240">
        <v>558</v>
      </c>
      <c r="N29" s="35">
        <v>93</v>
      </c>
      <c r="O29" s="212" t="s">
        <v>62</v>
      </c>
      <c r="P29" s="90" t="s">
        <v>63</v>
      </c>
      <c r="Q29" s="252">
        <v>8472.1140000000014</v>
      </c>
      <c r="R29" s="90" t="s">
        <v>24</v>
      </c>
      <c r="S29" s="90" t="s">
        <v>37</v>
      </c>
      <c r="T29" s="210" t="s">
        <v>1417</v>
      </c>
      <c r="U29" s="206" t="s">
        <v>1417</v>
      </c>
      <c r="V29" s="225" t="s">
        <v>961</v>
      </c>
    </row>
    <row r="30" spans="1:23" ht="180">
      <c r="A30" s="87" t="s">
        <v>963</v>
      </c>
      <c r="B30" s="89" t="s">
        <v>960</v>
      </c>
      <c r="C30" s="91" t="s">
        <v>28</v>
      </c>
      <c r="D30" s="87" t="s">
        <v>160</v>
      </c>
      <c r="E30" s="206" t="s">
        <v>1289</v>
      </c>
      <c r="F30" s="206" t="s">
        <v>1289</v>
      </c>
      <c r="G30" s="91" t="s">
        <v>8</v>
      </c>
      <c r="H30" s="87" t="s">
        <v>136</v>
      </c>
      <c r="I30" s="35" t="s">
        <v>964</v>
      </c>
      <c r="J30" s="207" t="s">
        <v>18</v>
      </c>
      <c r="K30" s="207" t="s">
        <v>19</v>
      </c>
      <c r="L30" s="240">
        <v>31</v>
      </c>
      <c r="M30" s="240">
        <v>16</v>
      </c>
      <c r="N30" s="35">
        <v>52</v>
      </c>
      <c r="O30" s="212" t="s">
        <v>62</v>
      </c>
      <c r="P30" s="90" t="s">
        <v>62</v>
      </c>
      <c r="Q30" s="252">
        <v>56.065266250000001</v>
      </c>
      <c r="R30" s="90" t="s">
        <v>24</v>
      </c>
      <c r="S30" s="90" t="s">
        <v>25</v>
      </c>
      <c r="T30" s="210" t="s">
        <v>1417</v>
      </c>
      <c r="U30" s="206" t="s">
        <v>1417</v>
      </c>
      <c r="V30" s="225" t="s">
        <v>961</v>
      </c>
    </row>
    <row r="31" spans="1:23" s="189" customFormat="1" ht="36">
      <c r="A31" s="87" t="s">
        <v>161</v>
      </c>
      <c r="B31" s="89" t="s">
        <v>960</v>
      </c>
      <c r="C31" s="91" t="s">
        <v>28</v>
      </c>
      <c r="D31" s="87" t="s">
        <v>162</v>
      </c>
      <c r="E31" s="206" t="s">
        <v>1289</v>
      </c>
      <c r="F31" s="206" t="s">
        <v>1289</v>
      </c>
      <c r="G31" s="91" t="s">
        <v>8</v>
      </c>
      <c r="H31" s="87" t="s">
        <v>121</v>
      </c>
      <c r="I31" s="35" t="s">
        <v>15</v>
      </c>
      <c r="J31" s="207" t="s">
        <v>18</v>
      </c>
      <c r="K31" s="207" t="s">
        <v>19</v>
      </c>
      <c r="L31" s="240">
        <v>6</v>
      </c>
      <c r="M31" s="240">
        <v>6</v>
      </c>
      <c r="N31" s="35">
        <v>100</v>
      </c>
      <c r="O31" s="285" t="s">
        <v>62</v>
      </c>
      <c r="P31" s="90" t="s">
        <v>63</v>
      </c>
      <c r="Q31" s="252">
        <v>214.89600000000002</v>
      </c>
      <c r="R31" s="90" t="s">
        <v>24</v>
      </c>
      <c r="S31" s="90" t="s">
        <v>37</v>
      </c>
      <c r="T31" s="210" t="s">
        <v>1417</v>
      </c>
      <c r="U31" s="206" t="s">
        <v>1417</v>
      </c>
      <c r="V31" s="225" t="s">
        <v>961</v>
      </c>
    </row>
    <row r="32" spans="1:23" s="189" customFormat="1" ht="36">
      <c r="A32" s="87" t="s">
        <v>163</v>
      </c>
      <c r="B32" s="89" t="s">
        <v>960</v>
      </c>
      <c r="C32" s="91" t="s">
        <v>28</v>
      </c>
      <c r="D32" s="87" t="s">
        <v>164</v>
      </c>
      <c r="E32" s="206" t="s">
        <v>1289</v>
      </c>
      <c r="F32" s="206" t="s">
        <v>1289</v>
      </c>
      <c r="G32" s="91" t="s">
        <v>8</v>
      </c>
      <c r="H32" s="87" t="s">
        <v>121</v>
      </c>
      <c r="I32" s="35" t="s">
        <v>14</v>
      </c>
      <c r="J32" s="207" t="s">
        <v>16</v>
      </c>
      <c r="K32" s="207" t="s">
        <v>19</v>
      </c>
      <c r="L32" s="240">
        <v>9</v>
      </c>
      <c r="M32" s="240">
        <v>9</v>
      </c>
      <c r="N32" s="35">
        <v>100</v>
      </c>
      <c r="O32" s="285" t="s">
        <v>62</v>
      </c>
      <c r="P32" s="90" t="s">
        <v>62</v>
      </c>
      <c r="Q32" s="252">
        <v>23.680799999999998</v>
      </c>
      <c r="R32" s="90" t="s">
        <v>24</v>
      </c>
      <c r="S32" s="90" t="s">
        <v>201</v>
      </c>
      <c r="T32" s="210" t="s">
        <v>1417</v>
      </c>
      <c r="U32" s="206" t="s">
        <v>1417</v>
      </c>
      <c r="V32" s="225" t="s">
        <v>961</v>
      </c>
    </row>
  </sheetData>
  <protectedRanges>
    <protectedRange sqref="T8:U10" name="Range1_3_4_1"/>
    <protectedRange sqref="T11:U11" name="Range1_3_4_1_1"/>
    <protectedRange sqref="T12:U12" name="Range1_3_4_1_3"/>
    <protectedRange sqref="U15" name="Range1_3_4_1_4"/>
    <protectedRange sqref="T16:T17 U16" name="Range1_3_4_1_5"/>
    <protectedRange sqref="T18:U20" name="Range1_3_4_1_6"/>
    <protectedRange sqref="T21:U21" name="Range1_3_4_1_7"/>
    <protectedRange sqref="U22" name="Range1_3_4_1_8"/>
    <protectedRange sqref="C22" name="Range1_3_22"/>
    <protectedRange sqref="T24:U25" name="Range1_3_4_1_9"/>
    <protectedRange sqref="A24:A25" name="Range1_7"/>
    <protectedRange sqref="D24:D25" name="Range1_1_4"/>
    <protectedRange sqref="H24:H25" name="Range1_2_3"/>
    <protectedRange sqref="L24:L25" name="Range1_3_31"/>
    <protectedRange sqref="M24:M25" name="Range1_3_32"/>
    <protectedRange sqref="V24:V25 Q24:R25" name="Range1_3_33"/>
    <protectedRange sqref="Q24:Q25" name="Range1_3_30"/>
    <protectedRange sqref="T26:U26" name="Range1_3_4_1_10"/>
    <protectedRange sqref="A26" name="Range1_7_1"/>
    <protectedRange sqref="D26" name="Range1_1_4_1"/>
    <protectedRange sqref="L26" name="Range1_3_31_1"/>
    <protectedRange sqref="M26" name="Range1_3_32_1"/>
    <protectedRange sqref="V26 Q26:S26" name="Range1_3_33_1"/>
    <protectedRange sqref="Q26" name="Range1_3_30_1"/>
    <protectedRange sqref="T27:U27" name="Range1_3_4_1_11"/>
    <protectedRange sqref="T28:U28" name="Range1_3_4_1_12"/>
    <protectedRange sqref="A29 C29:D29 F29:H29 J29:M29 V29 Q29:R29" name="Range1_14_1_2"/>
    <protectedRange sqref="T29:U29" name="Range1_3_4_1_13"/>
    <protectedRange sqref="A30 C30:D30 G30:H30 J30:M30 V30 Q30:R30" name="Range1_14_1_2_1"/>
    <protectedRange sqref="T30:U30" name="Range1_3_4_1_14"/>
  </protectedRanges>
  <dataConsolidate/>
  <mergeCells count="1">
    <mergeCell ref="C2:E4"/>
  </mergeCells>
  <conditionalFormatting sqref="F7 V8:V10 E8:G10 E11:F11 F12:F17 J18:J20 E18:F20 E21 F22:F26 E27:F29 F30">
    <cfRule type="expression" dxfId="150" priority="3" stopIfTrue="1">
      <formula>#REF!="C"</formula>
    </cfRule>
  </conditionalFormatting>
  <conditionalFormatting sqref="S11 S18:S19">
    <cfRule type="expression" dxfId="149" priority="2" stopIfTrue="1">
      <formula>#REF!="C"</formula>
    </cfRule>
  </conditionalFormatting>
  <conditionalFormatting sqref="S15:T15 S26 F27:F29">
    <cfRule type="expression" dxfId="148" priority="1" stopIfTrue="1">
      <formula>#REF!="C"</formula>
    </cfRule>
  </conditionalFormatting>
  <dataValidations count="5">
    <dataValidation type="list" allowBlank="1" showInputMessage="1" showErrorMessage="1" sqref="S16:S17">
      <formula1>$AS$7:$AS$14</formula1>
    </dataValidation>
    <dataValidation type="list" allowBlank="1" showInputMessage="1" showErrorMessage="1" sqref="I31:I32">
      <formula1>$AV$7:$AV$12</formula1>
    </dataValidation>
    <dataValidation type="list" allowBlank="1" showInputMessage="1" showErrorMessage="1" sqref="J31:J32">
      <formula1>$AQ$7:$AQ$8</formula1>
    </dataValidation>
    <dataValidation type="list" allowBlank="1" showInputMessage="1" showErrorMessage="1" sqref="K31:K32">
      <formula1>$AU$7:$AU$8</formula1>
    </dataValidation>
    <dataValidation type="list" allowBlank="1" showInputMessage="1" showErrorMessage="1" sqref="O31:O32 T31:U32">
      <formula1>$AW$7:$AW$8</formula1>
    </dataValidation>
  </dataValidations>
  <hyperlinks>
    <hyperlink ref="V7" r:id="rId1" display="mailto:anwar.annut@decc.gsi.gov.uk"/>
    <hyperlink ref="E7" r:id="rId2"/>
    <hyperlink ref="V8:V10" r:id="rId3" display="paul.hirst@education.gsi.gov.uk"/>
    <hyperlink ref="E9" r:id="rId4"/>
    <hyperlink ref="E10" r:id="rId5"/>
    <hyperlink ref="E8" r:id="rId6"/>
    <hyperlink ref="V12" r:id="rId7" display="mailto:anwar.annut@decc.gsi.gov.uk"/>
    <hyperlink ref="V13" r:id="rId8" display="mailto:anwar.annut@decc.gsi.gov.uk"/>
    <hyperlink ref="V23" r:id="rId9" display="mailto:anwar.annut@decc.gsi.gov.uk"/>
    <hyperlink ref="V24:V25" r:id="rId10" display="info@statistics.gov.uk"/>
    <hyperlink ref="V26" r:id="rId11" display="info@statistics.gov.uk"/>
    <hyperlink ref="V31" r:id="rId12" display="analyticalservices@delni.gov.uk"/>
    <hyperlink ref="V32" r:id="rId13" display="asu@dsdni.gov.uk"/>
  </hyperlinks>
  <pageMargins left="0.7" right="0.7" top="0.75" bottom="0.75" header="0.3" footer="0.3"/>
  <pageSetup paperSize="9" orientation="portrait" r:id="rId14"/>
  <drawing r:id="rId15"/>
</worksheet>
</file>

<file path=xl/worksheets/sheet15.xml><?xml version="1.0" encoding="utf-8"?>
<worksheet xmlns="http://schemas.openxmlformats.org/spreadsheetml/2006/main" xmlns:r="http://schemas.openxmlformats.org/officeDocument/2006/relationships">
  <sheetPr codeName="Sheet19"/>
  <dimension ref="A1:DJ59"/>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1595</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64.5" customHeight="1">
      <c r="A7" s="37" t="s">
        <v>165</v>
      </c>
      <c r="B7" s="5" t="s">
        <v>966</v>
      </c>
      <c r="C7" s="51" t="s">
        <v>167</v>
      </c>
      <c r="D7" s="37" t="s">
        <v>168</v>
      </c>
      <c r="E7" s="205" t="s">
        <v>1289</v>
      </c>
      <c r="F7" s="205" t="s">
        <v>1289</v>
      </c>
      <c r="G7" s="37" t="s">
        <v>9</v>
      </c>
      <c r="H7" s="205" t="s">
        <v>1418</v>
      </c>
      <c r="I7" s="37" t="s">
        <v>15</v>
      </c>
      <c r="J7" s="37" t="s">
        <v>18</v>
      </c>
      <c r="K7" s="37" t="s">
        <v>19</v>
      </c>
      <c r="L7" s="297">
        <v>13</v>
      </c>
      <c r="M7" s="297">
        <v>12</v>
      </c>
      <c r="N7" s="37">
        <v>92</v>
      </c>
      <c r="O7" s="298" t="s">
        <v>62</v>
      </c>
      <c r="P7" s="3" t="s">
        <v>62</v>
      </c>
      <c r="Q7" s="50">
        <v>91</v>
      </c>
      <c r="R7" s="37" t="s">
        <v>24</v>
      </c>
      <c r="S7" s="37" t="s">
        <v>37</v>
      </c>
      <c r="T7" s="93" t="s">
        <v>967</v>
      </c>
      <c r="U7" s="205" t="s">
        <v>1417</v>
      </c>
      <c r="V7" s="299" t="s">
        <v>1417</v>
      </c>
    </row>
    <row r="8" spans="1:114" ht="43.5" customHeight="1">
      <c r="A8" s="37" t="s">
        <v>169</v>
      </c>
      <c r="B8" s="5" t="s">
        <v>966</v>
      </c>
      <c r="C8" s="51" t="s">
        <v>167</v>
      </c>
      <c r="D8" s="37" t="s">
        <v>170</v>
      </c>
      <c r="E8" s="205" t="s">
        <v>1289</v>
      </c>
      <c r="F8" s="205" t="s">
        <v>1289</v>
      </c>
      <c r="G8" s="37" t="s">
        <v>9</v>
      </c>
      <c r="H8" s="205" t="s">
        <v>1418</v>
      </c>
      <c r="I8" s="37" t="s">
        <v>13</v>
      </c>
      <c r="J8" s="37" t="s">
        <v>16</v>
      </c>
      <c r="K8" s="37" t="s">
        <v>19</v>
      </c>
      <c r="L8" s="297">
        <v>51</v>
      </c>
      <c r="M8" s="297">
        <v>49</v>
      </c>
      <c r="N8" s="37">
        <v>96</v>
      </c>
      <c r="O8" s="298" t="s">
        <v>62</v>
      </c>
      <c r="P8" s="3" t="s">
        <v>62</v>
      </c>
      <c r="Q8" s="50">
        <v>371.91</v>
      </c>
      <c r="R8" s="37" t="s">
        <v>24</v>
      </c>
      <c r="S8" s="37" t="s">
        <v>31</v>
      </c>
      <c r="T8" s="93" t="s">
        <v>967</v>
      </c>
      <c r="U8" s="205" t="s">
        <v>1417</v>
      </c>
      <c r="V8" s="299" t="s">
        <v>1417</v>
      </c>
    </row>
    <row r="9" spans="1:114" ht="51" customHeight="1">
      <c r="A9" s="37" t="s">
        <v>1011</v>
      </c>
      <c r="B9" s="5" t="s">
        <v>966</v>
      </c>
      <c r="C9" s="51" t="s">
        <v>1300</v>
      </c>
      <c r="D9" s="51" t="s">
        <v>1300</v>
      </c>
      <c r="E9" s="205" t="s">
        <v>1289</v>
      </c>
      <c r="F9" s="205" t="s">
        <v>1289</v>
      </c>
      <c r="G9" s="51" t="s">
        <v>1300</v>
      </c>
      <c r="H9" s="51" t="s">
        <v>1300</v>
      </c>
      <c r="I9" s="51" t="s">
        <v>1300</v>
      </c>
      <c r="J9" s="47" t="s">
        <v>18</v>
      </c>
      <c r="K9" s="47" t="s">
        <v>19</v>
      </c>
      <c r="L9" s="298">
        <v>120</v>
      </c>
      <c r="M9" s="298">
        <v>102</v>
      </c>
      <c r="N9" s="37">
        <v>85</v>
      </c>
      <c r="O9" s="37" t="s">
        <v>63</v>
      </c>
      <c r="P9" s="205" t="s">
        <v>1289</v>
      </c>
      <c r="Q9" s="36">
        <v>912.65</v>
      </c>
      <c r="R9" s="47" t="s">
        <v>210</v>
      </c>
      <c r="S9" s="51" t="s">
        <v>1300</v>
      </c>
      <c r="T9" s="93" t="s">
        <v>1300</v>
      </c>
      <c r="U9" s="51" t="s">
        <v>1300</v>
      </c>
      <c r="V9" s="299" t="s">
        <v>1417</v>
      </c>
    </row>
    <row r="10" spans="1:114" ht="51" customHeight="1">
      <c r="A10" s="37" t="s">
        <v>1010</v>
      </c>
      <c r="B10" s="5" t="s">
        <v>966</v>
      </c>
      <c r="C10" s="51" t="s">
        <v>1300</v>
      </c>
      <c r="D10" s="51" t="s">
        <v>1300</v>
      </c>
      <c r="E10" s="205" t="s">
        <v>1289</v>
      </c>
      <c r="F10" s="205" t="s">
        <v>1289</v>
      </c>
      <c r="G10" s="51" t="s">
        <v>1300</v>
      </c>
      <c r="H10" s="51" t="s">
        <v>1300</v>
      </c>
      <c r="I10" s="51" t="s">
        <v>1300</v>
      </c>
      <c r="J10" s="47" t="s">
        <v>18</v>
      </c>
      <c r="K10" s="47" t="s">
        <v>19</v>
      </c>
      <c r="L10" s="298">
        <v>111</v>
      </c>
      <c r="M10" s="298">
        <v>104</v>
      </c>
      <c r="N10" s="37">
        <v>93</v>
      </c>
      <c r="O10" s="37" t="s">
        <v>63</v>
      </c>
      <c r="P10" s="205" t="s">
        <v>1289</v>
      </c>
      <c r="Q10" s="36">
        <v>930.54</v>
      </c>
      <c r="R10" s="47" t="s">
        <v>210</v>
      </c>
      <c r="S10" s="51" t="s">
        <v>1300</v>
      </c>
      <c r="T10" s="93" t="s">
        <v>1300</v>
      </c>
      <c r="U10" s="51" t="s">
        <v>1300</v>
      </c>
      <c r="V10" s="299" t="s">
        <v>1417</v>
      </c>
    </row>
    <row r="11" spans="1:114" ht="51" customHeight="1">
      <c r="A11" s="37" t="s">
        <v>1013</v>
      </c>
      <c r="B11" s="5" t="s">
        <v>966</v>
      </c>
      <c r="C11" s="51" t="s">
        <v>1300</v>
      </c>
      <c r="D11" s="51" t="s">
        <v>1300</v>
      </c>
      <c r="E11" s="205" t="s">
        <v>1289</v>
      </c>
      <c r="F11" s="205" t="s">
        <v>1289</v>
      </c>
      <c r="G11" s="51" t="s">
        <v>1300</v>
      </c>
      <c r="H11" s="51" t="s">
        <v>1300</v>
      </c>
      <c r="I11" s="51" t="s">
        <v>1300</v>
      </c>
      <c r="J11" s="47" t="s">
        <v>18</v>
      </c>
      <c r="K11" s="47" t="s">
        <v>19</v>
      </c>
      <c r="L11" s="298">
        <v>81</v>
      </c>
      <c r="M11" s="298">
        <v>18</v>
      </c>
      <c r="N11" s="37">
        <v>22</v>
      </c>
      <c r="O11" s="37" t="s">
        <v>63</v>
      </c>
      <c r="P11" s="205" t="s">
        <v>1289</v>
      </c>
      <c r="Q11" s="36">
        <v>173.25</v>
      </c>
      <c r="R11" s="47" t="s">
        <v>210</v>
      </c>
      <c r="S11" s="51" t="s">
        <v>1300</v>
      </c>
      <c r="T11" s="93" t="s">
        <v>1300</v>
      </c>
      <c r="U11" s="51" t="s">
        <v>1300</v>
      </c>
      <c r="V11" s="299" t="s">
        <v>1417</v>
      </c>
    </row>
    <row r="12" spans="1:114" ht="24">
      <c r="A12" s="37" t="s">
        <v>171</v>
      </c>
      <c r="B12" s="5" t="s">
        <v>966</v>
      </c>
      <c r="C12" s="51" t="s">
        <v>167</v>
      </c>
      <c r="D12" s="37" t="s">
        <v>172</v>
      </c>
      <c r="E12" s="205" t="s">
        <v>1289</v>
      </c>
      <c r="F12" s="205" t="s">
        <v>1289</v>
      </c>
      <c r="G12" s="37" t="s">
        <v>8</v>
      </c>
      <c r="H12" s="205" t="s">
        <v>1418</v>
      </c>
      <c r="I12" s="37" t="s">
        <v>13</v>
      </c>
      <c r="J12" s="37" t="s">
        <v>16</v>
      </c>
      <c r="K12" s="37" t="s">
        <v>19</v>
      </c>
      <c r="L12" s="297">
        <v>18</v>
      </c>
      <c r="M12" s="297">
        <v>18</v>
      </c>
      <c r="N12" s="37">
        <v>100</v>
      </c>
      <c r="O12" s="298" t="s">
        <v>62</v>
      </c>
      <c r="P12" s="3" t="s">
        <v>62</v>
      </c>
      <c r="Q12" s="50">
        <v>89</v>
      </c>
      <c r="R12" s="37" t="s">
        <v>24</v>
      </c>
      <c r="S12" s="37" t="s">
        <v>31</v>
      </c>
      <c r="T12" s="93" t="s">
        <v>967</v>
      </c>
      <c r="U12" s="205" t="s">
        <v>1417</v>
      </c>
      <c r="V12" s="299" t="s">
        <v>1417</v>
      </c>
    </row>
    <row r="13" spans="1:114" ht="100.5" customHeight="1">
      <c r="A13" s="37" t="s">
        <v>968</v>
      </c>
      <c r="B13" s="5" t="s">
        <v>966</v>
      </c>
      <c r="C13" s="51" t="s">
        <v>167</v>
      </c>
      <c r="D13" s="37" t="s">
        <v>173</v>
      </c>
      <c r="E13" s="205" t="s">
        <v>1289</v>
      </c>
      <c r="F13" s="205" t="s">
        <v>1289</v>
      </c>
      <c r="G13" s="37" t="s">
        <v>9</v>
      </c>
      <c r="H13" s="205" t="s">
        <v>1418</v>
      </c>
      <c r="I13" s="37" t="s">
        <v>13</v>
      </c>
      <c r="J13" s="37" t="s">
        <v>18</v>
      </c>
      <c r="K13" s="37" t="s">
        <v>19</v>
      </c>
      <c r="L13" s="297">
        <v>2635</v>
      </c>
      <c r="M13" s="297">
        <v>1363</v>
      </c>
      <c r="N13" s="37">
        <v>52</v>
      </c>
      <c r="O13" s="298" t="s">
        <v>62</v>
      </c>
      <c r="P13" s="3" t="s">
        <v>62</v>
      </c>
      <c r="Q13" s="50">
        <v>11177</v>
      </c>
      <c r="R13" s="37" t="s">
        <v>24</v>
      </c>
      <c r="S13" s="3" t="s">
        <v>25</v>
      </c>
      <c r="T13" s="93">
        <v>41791</v>
      </c>
      <c r="U13" s="205" t="s">
        <v>1417</v>
      </c>
      <c r="V13" s="299" t="s">
        <v>1417</v>
      </c>
    </row>
    <row r="14" spans="1:114" ht="24">
      <c r="A14" s="37" t="s">
        <v>1007</v>
      </c>
      <c r="B14" s="5" t="s">
        <v>966</v>
      </c>
      <c r="C14" s="51" t="s">
        <v>1300</v>
      </c>
      <c r="D14" s="51" t="s">
        <v>1300</v>
      </c>
      <c r="E14" s="205" t="s">
        <v>1289</v>
      </c>
      <c r="F14" s="205" t="s">
        <v>1289</v>
      </c>
      <c r="G14" s="51" t="s">
        <v>1300</v>
      </c>
      <c r="H14" s="51" t="s">
        <v>1300</v>
      </c>
      <c r="I14" s="51" t="s">
        <v>1300</v>
      </c>
      <c r="J14" s="47" t="s">
        <v>18</v>
      </c>
      <c r="K14" s="47" t="s">
        <v>19</v>
      </c>
      <c r="L14" s="298">
        <v>709</v>
      </c>
      <c r="M14" s="298">
        <v>380</v>
      </c>
      <c r="N14" s="37">
        <v>54</v>
      </c>
      <c r="O14" s="37" t="s">
        <v>63</v>
      </c>
      <c r="P14" s="205" t="s">
        <v>1289</v>
      </c>
      <c r="Q14" s="36">
        <v>755.56</v>
      </c>
      <c r="R14" s="47" t="s">
        <v>210</v>
      </c>
      <c r="S14" s="51" t="s">
        <v>1300</v>
      </c>
      <c r="T14" s="93" t="s">
        <v>1300</v>
      </c>
      <c r="U14" s="51" t="s">
        <v>1300</v>
      </c>
      <c r="V14" s="299" t="s">
        <v>1417</v>
      </c>
    </row>
    <row r="15" spans="1:114" ht="24">
      <c r="A15" s="37" t="s">
        <v>1006</v>
      </c>
      <c r="B15" s="5" t="s">
        <v>966</v>
      </c>
      <c r="C15" s="51" t="s">
        <v>1300</v>
      </c>
      <c r="D15" s="51" t="s">
        <v>1300</v>
      </c>
      <c r="E15" s="205" t="s">
        <v>1289</v>
      </c>
      <c r="F15" s="205" t="s">
        <v>1289</v>
      </c>
      <c r="G15" s="51" t="s">
        <v>1300</v>
      </c>
      <c r="H15" s="51" t="s">
        <v>1300</v>
      </c>
      <c r="I15" s="51" t="s">
        <v>1300</v>
      </c>
      <c r="J15" s="47" t="s">
        <v>18</v>
      </c>
      <c r="K15" s="47" t="s">
        <v>19</v>
      </c>
      <c r="L15" s="298">
        <v>380</v>
      </c>
      <c r="M15" s="298">
        <v>380</v>
      </c>
      <c r="N15" s="37">
        <v>100</v>
      </c>
      <c r="O15" s="37" t="s">
        <v>63</v>
      </c>
      <c r="P15" s="205" t="s">
        <v>1289</v>
      </c>
      <c r="Q15" s="36">
        <v>755.56</v>
      </c>
      <c r="R15" s="47" t="s">
        <v>210</v>
      </c>
      <c r="S15" s="51" t="s">
        <v>1300</v>
      </c>
      <c r="T15" s="93" t="s">
        <v>1300</v>
      </c>
      <c r="U15" s="51" t="s">
        <v>1300</v>
      </c>
      <c r="V15" s="299" t="s">
        <v>1417</v>
      </c>
    </row>
    <row r="16" spans="1:114" ht="48">
      <c r="A16" s="57" t="s">
        <v>988</v>
      </c>
      <c r="B16" s="5" t="s">
        <v>966</v>
      </c>
      <c r="C16" s="51" t="s">
        <v>167</v>
      </c>
      <c r="D16" s="57" t="s">
        <v>989</v>
      </c>
      <c r="E16" s="205" t="s">
        <v>1289</v>
      </c>
      <c r="F16" s="205" t="s">
        <v>1289</v>
      </c>
      <c r="G16" s="57" t="s">
        <v>10</v>
      </c>
      <c r="H16" s="205" t="s">
        <v>1418</v>
      </c>
      <c r="I16" s="37" t="s">
        <v>13</v>
      </c>
      <c r="J16" s="57" t="s">
        <v>18</v>
      </c>
      <c r="K16" s="57" t="s">
        <v>19</v>
      </c>
      <c r="L16" s="300">
        <v>5500</v>
      </c>
      <c r="M16" s="300">
        <v>4076</v>
      </c>
      <c r="N16" s="37">
        <v>74</v>
      </c>
      <c r="O16" s="298" t="s">
        <v>62</v>
      </c>
      <c r="P16" s="3" t="s">
        <v>63</v>
      </c>
      <c r="Q16" s="301">
        <v>15570</v>
      </c>
      <c r="R16" s="57" t="s">
        <v>24</v>
      </c>
      <c r="S16" s="3" t="s">
        <v>25</v>
      </c>
      <c r="T16" s="93">
        <v>41671</v>
      </c>
      <c r="U16" s="205" t="s">
        <v>1417</v>
      </c>
      <c r="V16" s="299" t="s">
        <v>1417</v>
      </c>
    </row>
    <row r="17" spans="1:24" ht="24">
      <c r="A17" s="57" t="s">
        <v>993</v>
      </c>
      <c r="B17" s="5" t="s">
        <v>966</v>
      </c>
      <c r="C17" s="51" t="s">
        <v>167</v>
      </c>
      <c r="D17" s="205" t="s">
        <v>1289</v>
      </c>
      <c r="E17" s="205" t="s">
        <v>1289</v>
      </c>
      <c r="F17" s="205" t="s">
        <v>1289</v>
      </c>
      <c r="G17" s="37" t="s">
        <v>10</v>
      </c>
      <c r="H17" s="205" t="s">
        <v>1418</v>
      </c>
      <c r="I17" s="37" t="s">
        <v>15</v>
      </c>
      <c r="J17" s="37" t="s">
        <v>18</v>
      </c>
      <c r="K17" s="37" t="s">
        <v>19</v>
      </c>
      <c r="L17" s="297">
        <v>2500</v>
      </c>
      <c r="M17" s="297">
        <v>1000</v>
      </c>
      <c r="N17" s="37">
        <v>40</v>
      </c>
      <c r="O17" s="37" t="s">
        <v>63</v>
      </c>
      <c r="P17" s="205" t="s">
        <v>1289</v>
      </c>
      <c r="Q17" s="50">
        <v>3877.25</v>
      </c>
      <c r="R17" s="37" t="s">
        <v>24</v>
      </c>
      <c r="S17" s="205" t="s">
        <v>1289</v>
      </c>
      <c r="T17" s="93">
        <v>41913</v>
      </c>
      <c r="U17" s="205" t="s">
        <v>1417</v>
      </c>
      <c r="V17" s="299" t="s">
        <v>1417</v>
      </c>
    </row>
    <row r="18" spans="1:24" ht="24">
      <c r="A18" s="37" t="s">
        <v>209</v>
      </c>
      <c r="B18" s="5" t="s">
        <v>966</v>
      </c>
      <c r="C18" s="51" t="s">
        <v>167</v>
      </c>
      <c r="D18" s="205" t="s">
        <v>1289</v>
      </c>
      <c r="E18" s="205" t="s">
        <v>1289</v>
      </c>
      <c r="F18" s="205" t="s">
        <v>1289</v>
      </c>
      <c r="G18" s="37" t="s">
        <v>8</v>
      </c>
      <c r="H18" s="205" t="s">
        <v>1418</v>
      </c>
      <c r="I18" s="37" t="s">
        <v>15</v>
      </c>
      <c r="J18" s="37" t="s">
        <v>16</v>
      </c>
      <c r="K18" s="37" t="s">
        <v>19</v>
      </c>
      <c r="L18" s="297">
        <v>6</v>
      </c>
      <c r="M18" s="297">
        <v>6</v>
      </c>
      <c r="N18" s="37">
        <v>100</v>
      </c>
      <c r="O18" s="298" t="s">
        <v>62</v>
      </c>
      <c r="P18" s="205" t="s">
        <v>1289</v>
      </c>
      <c r="Q18" s="50">
        <v>30.25</v>
      </c>
      <c r="R18" s="37" t="s">
        <v>24</v>
      </c>
      <c r="S18" s="37" t="s">
        <v>37</v>
      </c>
      <c r="T18" s="93" t="s">
        <v>967</v>
      </c>
      <c r="U18" s="205" t="s">
        <v>1417</v>
      </c>
      <c r="V18" s="299" t="s">
        <v>1417</v>
      </c>
    </row>
    <row r="19" spans="1:24" ht="24">
      <c r="A19" s="37" t="s">
        <v>969</v>
      </c>
      <c r="B19" s="5" t="s">
        <v>966</v>
      </c>
      <c r="C19" s="51" t="s">
        <v>167</v>
      </c>
      <c r="D19" s="37" t="s">
        <v>174</v>
      </c>
      <c r="E19" s="205" t="s">
        <v>1289</v>
      </c>
      <c r="F19" s="205" t="s">
        <v>1289</v>
      </c>
      <c r="G19" s="37" t="s">
        <v>970</v>
      </c>
      <c r="H19" s="205" t="s">
        <v>1418</v>
      </c>
      <c r="I19" s="37" t="s">
        <v>812</v>
      </c>
      <c r="J19" s="37" t="s">
        <v>18</v>
      </c>
      <c r="K19" s="37" t="s">
        <v>19</v>
      </c>
      <c r="L19" s="300">
        <v>3502</v>
      </c>
      <c r="M19" s="297">
        <v>2707</v>
      </c>
      <c r="N19" s="37">
        <v>77</v>
      </c>
      <c r="O19" s="298" t="s">
        <v>62</v>
      </c>
      <c r="P19" s="3" t="s">
        <v>62</v>
      </c>
      <c r="Q19" s="50">
        <v>7223.0184999999992</v>
      </c>
      <c r="R19" s="37" t="s">
        <v>24</v>
      </c>
      <c r="S19" s="3" t="s">
        <v>25</v>
      </c>
      <c r="T19" s="93" t="s">
        <v>971</v>
      </c>
      <c r="U19" s="205" t="s">
        <v>1417</v>
      </c>
      <c r="V19" s="299" t="s">
        <v>1417</v>
      </c>
    </row>
    <row r="20" spans="1:24" ht="24">
      <c r="A20" s="37" t="s">
        <v>175</v>
      </c>
      <c r="B20" s="5" t="s">
        <v>966</v>
      </c>
      <c r="C20" s="51" t="s">
        <v>167</v>
      </c>
      <c r="D20" s="37" t="s">
        <v>972</v>
      </c>
      <c r="E20" s="205" t="s">
        <v>1289</v>
      </c>
      <c r="F20" s="205" t="s">
        <v>1289</v>
      </c>
      <c r="G20" s="37" t="s">
        <v>970</v>
      </c>
      <c r="H20" s="205" t="s">
        <v>1418</v>
      </c>
      <c r="I20" s="37" t="s">
        <v>13</v>
      </c>
      <c r="J20" s="37" t="s">
        <v>18</v>
      </c>
      <c r="K20" s="37" t="s">
        <v>19</v>
      </c>
      <c r="L20" s="300">
        <v>1189</v>
      </c>
      <c r="M20" s="297">
        <v>908</v>
      </c>
      <c r="N20" s="37">
        <v>76</v>
      </c>
      <c r="O20" s="298" t="s">
        <v>62</v>
      </c>
      <c r="P20" s="3" t="s">
        <v>62</v>
      </c>
      <c r="Q20" s="50">
        <v>890.5</v>
      </c>
      <c r="R20" s="37" t="s">
        <v>24</v>
      </c>
      <c r="S20" s="37" t="s">
        <v>1447</v>
      </c>
      <c r="T20" s="93" t="s">
        <v>973</v>
      </c>
      <c r="U20" s="205" t="s">
        <v>1417</v>
      </c>
      <c r="V20" s="299" t="s">
        <v>1417</v>
      </c>
    </row>
    <row r="21" spans="1:24" ht="24">
      <c r="A21" s="57" t="s">
        <v>974</v>
      </c>
      <c r="B21" s="5" t="s">
        <v>966</v>
      </c>
      <c r="C21" s="51" t="s">
        <v>167</v>
      </c>
      <c r="D21" s="37" t="s">
        <v>176</v>
      </c>
      <c r="E21" s="205" t="s">
        <v>1289</v>
      </c>
      <c r="F21" s="205" t="s">
        <v>1289</v>
      </c>
      <c r="G21" s="37" t="s">
        <v>10</v>
      </c>
      <c r="H21" s="205" t="s">
        <v>1418</v>
      </c>
      <c r="I21" s="37" t="s">
        <v>13</v>
      </c>
      <c r="J21" s="37" t="s">
        <v>18</v>
      </c>
      <c r="K21" s="37" t="s">
        <v>19</v>
      </c>
      <c r="L21" s="297">
        <v>400</v>
      </c>
      <c r="M21" s="297">
        <v>385</v>
      </c>
      <c r="N21" s="37">
        <v>96</v>
      </c>
      <c r="O21" s="298" t="s">
        <v>62</v>
      </c>
      <c r="P21" s="3" t="s">
        <v>62</v>
      </c>
      <c r="Q21" s="50">
        <v>2848.88</v>
      </c>
      <c r="R21" s="37" t="s">
        <v>24</v>
      </c>
      <c r="S21" s="3" t="s">
        <v>25</v>
      </c>
      <c r="T21" s="93">
        <v>41730</v>
      </c>
      <c r="U21" s="205" t="s">
        <v>1417</v>
      </c>
      <c r="V21" s="299" t="s">
        <v>1417</v>
      </c>
      <c r="W21" s="21"/>
      <c r="X21" s="22"/>
    </row>
    <row r="22" spans="1:24" ht="71.25" customHeight="1">
      <c r="A22" s="37" t="s">
        <v>177</v>
      </c>
      <c r="B22" s="5" t="s">
        <v>966</v>
      </c>
      <c r="C22" s="51" t="s">
        <v>167</v>
      </c>
      <c r="D22" s="37" t="s">
        <v>975</v>
      </c>
      <c r="E22" s="205" t="s">
        <v>1289</v>
      </c>
      <c r="F22" s="205" t="s">
        <v>1289</v>
      </c>
      <c r="G22" s="37" t="s">
        <v>10</v>
      </c>
      <c r="H22" s="205" t="s">
        <v>1418</v>
      </c>
      <c r="I22" s="37" t="s">
        <v>13</v>
      </c>
      <c r="J22" s="37" t="s">
        <v>18</v>
      </c>
      <c r="K22" s="37" t="s">
        <v>19</v>
      </c>
      <c r="L22" s="297">
        <v>300</v>
      </c>
      <c r="M22" s="297">
        <v>251</v>
      </c>
      <c r="N22" s="37">
        <v>83</v>
      </c>
      <c r="O22" s="298" t="s">
        <v>62</v>
      </c>
      <c r="P22" s="3" t="s">
        <v>62</v>
      </c>
      <c r="Q22" s="50">
        <v>829</v>
      </c>
      <c r="R22" s="37" t="s">
        <v>24</v>
      </c>
      <c r="S22" s="3" t="s">
        <v>25</v>
      </c>
      <c r="T22" s="93" t="s">
        <v>976</v>
      </c>
      <c r="U22" s="205" t="s">
        <v>1417</v>
      </c>
      <c r="V22" s="299" t="s">
        <v>1417</v>
      </c>
    </row>
    <row r="23" spans="1:24" ht="24">
      <c r="A23" s="37" t="s">
        <v>1003</v>
      </c>
      <c r="B23" s="5" t="s">
        <v>966</v>
      </c>
      <c r="C23" s="51" t="s">
        <v>1300</v>
      </c>
      <c r="D23" s="51" t="s">
        <v>1300</v>
      </c>
      <c r="E23" s="205" t="s">
        <v>1289</v>
      </c>
      <c r="F23" s="205" t="s">
        <v>1289</v>
      </c>
      <c r="G23" s="51" t="s">
        <v>1300</v>
      </c>
      <c r="H23" s="51" t="s">
        <v>1300</v>
      </c>
      <c r="I23" s="51" t="s">
        <v>1300</v>
      </c>
      <c r="J23" s="47" t="s">
        <v>18</v>
      </c>
      <c r="K23" s="47" t="s">
        <v>19</v>
      </c>
      <c r="L23" s="298">
        <v>500</v>
      </c>
      <c r="M23" s="298">
        <v>90</v>
      </c>
      <c r="N23" s="37">
        <v>18</v>
      </c>
      <c r="O23" s="37" t="s">
        <v>63</v>
      </c>
      <c r="P23" s="205" t="s">
        <v>1289</v>
      </c>
      <c r="Q23" s="36">
        <v>868.95</v>
      </c>
      <c r="R23" s="47" t="s">
        <v>210</v>
      </c>
      <c r="S23" s="51" t="s">
        <v>1300</v>
      </c>
      <c r="T23" s="93" t="s">
        <v>1300</v>
      </c>
      <c r="U23" s="51" t="s">
        <v>1300</v>
      </c>
      <c r="V23" s="299" t="s">
        <v>1417</v>
      </c>
    </row>
    <row r="24" spans="1:24" ht="24">
      <c r="A24" s="37" t="s">
        <v>977</v>
      </c>
      <c r="B24" s="5" t="s">
        <v>966</v>
      </c>
      <c r="C24" s="51" t="s">
        <v>167</v>
      </c>
      <c r="D24" s="37" t="s">
        <v>178</v>
      </c>
      <c r="E24" s="205" t="s">
        <v>1289</v>
      </c>
      <c r="F24" s="205" t="s">
        <v>1289</v>
      </c>
      <c r="G24" s="37" t="s">
        <v>8</v>
      </c>
      <c r="H24" s="205" t="s">
        <v>1418</v>
      </c>
      <c r="I24" s="37" t="s">
        <v>812</v>
      </c>
      <c r="J24" s="37" t="s">
        <v>18</v>
      </c>
      <c r="K24" s="37" t="s">
        <v>19</v>
      </c>
      <c r="L24" s="297">
        <v>27</v>
      </c>
      <c r="M24" s="297">
        <v>27</v>
      </c>
      <c r="N24" s="37">
        <v>100</v>
      </c>
      <c r="O24" s="298" t="s">
        <v>62</v>
      </c>
      <c r="P24" s="3" t="s">
        <v>62</v>
      </c>
      <c r="Q24" s="50">
        <v>82</v>
      </c>
      <c r="R24" s="37" t="s">
        <v>24</v>
      </c>
      <c r="S24" s="37" t="s">
        <v>37</v>
      </c>
      <c r="T24" s="93" t="s">
        <v>967</v>
      </c>
      <c r="U24" s="205" t="s">
        <v>1417</v>
      </c>
      <c r="V24" s="299" t="s">
        <v>1417</v>
      </c>
    </row>
    <row r="25" spans="1:24" ht="36">
      <c r="A25" s="37" t="s">
        <v>978</v>
      </c>
      <c r="B25" s="5" t="s">
        <v>966</v>
      </c>
      <c r="C25" s="51" t="s">
        <v>167</v>
      </c>
      <c r="D25" s="37" t="s">
        <v>179</v>
      </c>
      <c r="E25" s="205" t="s">
        <v>1289</v>
      </c>
      <c r="F25" s="205" t="s">
        <v>1289</v>
      </c>
      <c r="G25" s="37" t="s">
        <v>8</v>
      </c>
      <c r="H25" s="205" t="s">
        <v>1418</v>
      </c>
      <c r="I25" s="37" t="s">
        <v>13</v>
      </c>
      <c r="J25" s="37" t="s">
        <v>18</v>
      </c>
      <c r="K25" s="37" t="s">
        <v>19</v>
      </c>
      <c r="L25" s="297">
        <v>1166</v>
      </c>
      <c r="M25" s="297">
        <v>247</v>
      </c>
      <c r="N25" s="37">
        <v>21</v>
      </c>
      <c r="O25" s="298" t="s">
        <v>62</v>
      </c>
      <c r="P25" s="3" t="s">
        <v>63</v>
      </c>
      <c r="Q25" s="50">
        <v>9598.69</v>
      </c>
      <c r="R25" s="37" t="s">
        <v>24</v>
      </c>
      <c r="S25" s="3" t="s">
        <v>25</v>
      </c>
      <c r="T25" s="93">
        <v>41883</v>
      </c>
      <c r="U25" s="205" t="s">
        <v>1417</v>
      </c>
      <c r="V25" s="299" t="s">
        <v>1417</v>
      </c>
    </row>
    <row r="26" spans="1:24" ht="36">
      <c r="A26" s="57" t="s">
        <v>979</v>
      </c>
      <c r="B26" s="5" t="s">
        <v>966</v>
      </c>
      <c r="C26" s="51" t="s">
        <v>167</v>
      </c>
      <c r="D26" s="57" t="s">
        <v>980</v>
      </c>
      <c r="E26" s="205" t="s">
        <v>1289</v>
      </c>
      <c r="F26" s="205" t="s">
        <v>1289</v>
      </c>
      <c r="G26" s="57" t="s">
        <v>8</v>
      </c>
      <c r="H26" s="205" t="s">
        <v>1418</v>
      </c>
      <c r="I26" s="37" t="s">
        <v>13</v>
      </c>
      <c r="J26" s="57" t="s">
        <v>16</v>
      </c>
      <c r="K26" s="57" t="s">
        <v>19</v>
      </c>
      <c r="L26" s="300">
        <v>93</v>
      </c>
      <c r="M26" s="300">
        <v>85</v>
      </c>
      <c r="N26" s="37">
        <v>91</v>
      </c>
      <c r="O26" s="298" t="s">
        <v>62</v>
      </c>
      <c r="P26" s="3" t="s">
        <v>62</v>
      </c>
      <c r="Q26" s="301">
        <v>471</v>
      </c>
      <c r="R26" s="57" t="s">
        <v>24</v>
      </c>
      <c r="S26" s="3" t="s">
        <v>25</v>
      </c>
      <c r="T26" s="93">
        <v>41852</v>
      </c>
      <c r="U26" s="205" t="s">
        <v>1417</v>
      </c>
      <c r="V26" s="299" t="s">
        <v>1417</v>
      </c>
    </row>
    <row r="27" spans="1:24" ht="24">
      <c r="A27" s="37" t="s">
        <v>1002</v>
      </c>
      <c r="B27" s="5" t="s">
        <v>966</v>
      </c>
      <c r="C27" s="51" t="s">
        <v>1300</v>
      </c>
      <c r="D27" s="51" t="s">
        <v>1300</v>
      </c>
      <c r="E27" s="205" t="s">
        <v>1289</v>
      </c>
      <c r="F27" s="205" t="s">
        <v>1289</v>
      </c>
      <c r="G27" s="51" t="s">
        <v>1300</v>
      </c>
      <c r="H27" s="51" t="s">
        <v>1300</v>
      </c>
      <c r="I27" s="51" t="s">
        <v>1300</v>
      </c>
      <c r="J27" s="47" t="s">
        <v>18</v>
      </c>
      <c r="K27" s="47" t="s">
        <v>19</v>
      </c>
      <c r="L27" s="298">
        <v>35</v>
      </c>
      <c r="M27" s="298">
        <v>31</v>
      </c>
      <c r="N27" s="37">
        <v>89</v>
      </c>
      <c r="O27" s="37" t="s">
        <v>63</v>
      </c>
      <c r="P27" s="205" t="s">
        <v>1289</v>
      </c>
      <c r="Q27" s="36">
        <v>604.11</v>
      </c>
      <c r="R27" s="47" t="s">
        <v>210</v>
      </c>
      <c r="S27" s="51" t="s">
        <v>1300</v>
      </c>
      <c r="T27" s="93" t="s">
        <v>1300</v>
      </c>
      <c r="U27" s="51" t="s">
        <v>1300</v>
      </c>
      <c r="V27" s="299" t="s">
        <v>1417</v>
      </c>
    </row>
    <row r="28" spans="1:24" ht="24">
      <c r="A28" s="57" t="s">
        <v>981</v>
      </c>
      <c r="B28" s="5" t="s">
        <v>966</v>
      </c>
      <c r="C28" s="51" t="s">
        <v>167</v>
      </c>
      <c r="D28" s="57" t="s">
        <v>181</v>
      </c>
      <c r="E28" s="205" t="s">
        <v>1289</v>
      </c>
      <c r="F28" s="205" t="s">
        <v>1289</v>
      </c>
      <c r="G28" s="57" t="s">
        <v>10</v>
      </c>
      <c r="H28" s="205" t="s">
        <v>1418</v>
      </c>
      <c r="I28" s="37" t="s">
        <v>13</v>
      </c>
      <c r="J28" s="57" t="s">
        <v>18</v>
      </c>
      <c r="K28" s="57" t="s">
        <v>19</v>
      </c>
      <c r="L28" s="300">
        <v>3028</v>
      </c>
      <c r="M28" s="300">
        <v>1671</v>
      </c>
      <c r="N28" s="37">
        <v>55</v>
      </c>
      <c r="O28" s="298" t="s">
        <v>62</v>
      </c>
      <c r="P28" s="3" t="s">
        <v>62</v>
      </c>
      <c r="Q28" s="301">
        <v>128667</v>
      </c>
      <c r="R28" s="57" t="s">
        <v>24</v>
      </c>
      <c r="S28" s="3" t="s">
        <v>25</v>
      </c>
      <c r="T28" s="93">
        <v>41640</v>
      </c>
      <c r="U28" s="205" t="s">
        <v>1417</v>
      </c>
      <c r="V28" s="299" t="s">
        <v>1417</v>
      </c>
    </row>
    <row r="29" spans="1:24" ht="24">
      <c r="A29" s="37" t="s">
        <v>182</v>
      </c>
      <c r="B29" s="5" t="s">
        <v>966</v>
      </c>
      <c r="C29" s="51" t="s">
        <v>167</v>
      </c>
      <c r="D29" s="37" t="s">
        <v>183</v>
      </c>
      <c r="E29" s="205" t="s">
        <v>1289</v>
      </c>
      <c r="F29" s="205" t="s">
        <v>1289</v>
      </c>
      <c r="G29" s="37" t="s">
        <v>10</v>
      </c>
      <c r="H29" s="205" t="s">
        <v>1418</v>
      </c>
      <c r="I29" s="37" t="s">
        <v>770</v>
      </c>
      <c r="J29" s="37" t="s">
        <v>18</v>
      </c>
      <c r="K29" s="37" t="s">
        <v>19</v>
      </c>
      <c r="L29" s="297">
        <v>6139</v>
      </c>
      <c r="M29" s="297">
        <v>5244</v>
      </c>
      <c r="N29" s="37">
        <v>85</v>
      </c>
      <c r="O29" s="298" t="s">
        <v>62</v>
      </c>
      <c r="P29" s="3" t="s">
        <v>62</v>
      </c>
      <c r="Q29" s="50">
        <v>10218</v>
      </c>
      <c r="R29" s="37" t="s">
        <v>24</v>
      </c>
      <c r="S29" s="37" t="s">
        <v>1447</v>
      </c>
      <c r="T29" s="93" t="s">
        <v>982</v>
      </c>
      <c r="U29" s="205" t="s">
        <v>1417</v>
      </c>
      <c r="V29" s="299" t="s">
        <v>1417</v>
      </c>
    </row>
    <row r="30" spans="1:24" ht="92.25" customHeight="1">
      <c r="A30" s="37" t="s">
        <v>998</v>
      </c>
      <c r="B30" s="5" t="s">
        <v>966</v>
      </c>
      <c r="C30" s="51" t="s">
        <v>1300</v>
      </c>
      <c r="D30" s="51" t="s">
        <v>1300</v>
      </c>
      <c r="E30" s="205" t="s">
        <v>1289</v>
      </c>
      <c r="F30" s="205" t="s">
        <v>1289</v>
      </c>
      <c r="G30" s="51" t="s">
        <v>1300</v>
      </c>
      <c r="H30" s="51" t="s">
        <v>1300</v>
      </c>
      <c r="I30" s="51" t="s">
        <v>1300</v>
      </c>
      <c r="J30" s="37" t="s">
        <v>18</v>
      </c>
      <c r="K30" s="37" t="s">
        <v>19</v>
      </c>
      <c r="L30" s="297">
        <v>2054</v>
      </c>
      <c r="M30" s="297">
        <v>407</v>
      </c>
      <c r="N30" s="37">
        <v>20</v>
      </c>
      <c r="O30" s="37" t="s">
        <v>63</v>
      </c>
      <c r="P30" s="51" t="s">
        <v>1300</v>
      </c>
      <c r="Q30" s="50">
        <v>1213.8699999999999</v>
      </c>
      <c r="R30" s="47" t="s">
        <v>210</v>
      </c>
      <c r="S30" s="51" t="s">
        <v>1300</v>
      </c>
      <c r="T30" s="93" t="s">
        <v>1300</v>
      </c>
      <c r="U30" s="51" t="s">
        <v>1300</v>
      </c>
      <c r="V30" s="299" t="s">
        <v>1417</v>
      </c>
    </row>
    <row r="31" spans="1:24" ht="36">
      <c r="A31" s="37" t="s">
        <v>1004</v>
      </c>
      <c r="B31" s="5" t="s">
        <v>966</v>
      </c>
      <c r="C31" s="51" t="s">
        <v>1300</v>
      </c>
      <c r="D31" s="51" t="s">
        <v>1300</v>
      </c>
      <c r="E31" s="205" t="s">
        <v>1289</v>
      </c>
      <c r="F31" s="205" t="s">
        <v>1289</v>
      </c>
      <c r="G31" s="51" t="s">
        <v>1300</v>
      </c>
      <c r="H31" s="51" t="s">
        <v>1300</v>
      </c>
      <c r="I31" s="51" t="s">
        <v>1300</v>
      </c>
      <c r="J31" s="47" t="s">
        <v>18</v>
      </c>
      <c r="K31" s="47" t="s">
        <v>19</v>
      </c>
      <c r="L31" s="298">
        <v>210</v>
      </c>
      <c r="M31" s="298">
        <v>93</v>
      </c>
      <c r="N31" s="37">
        <v>44</v>
      </c>
      <c r="O31" s="37" t="s">
        <v>63</v>
      </c>
      <c r="P31" s="205" t="s">
        <v>1289</v>
      </c>
      <c r="Q31" s="36">
        <v>743.36</v>
      </c>
      <c r="R31" s="47" t="s">
        <v>210</v>
      </c>
      <c r="S31" s="51" t="s">
        <v>1300</v>
      </c>
      <c r="T31" s="93" t="s">
        <v>1300</v>
      </c>
      <c r="U31" s="51" t="s">
        <v>1300</v>
      </c>
      <c r="V31" s="299" t="s">
        <v>1417</v>
      </c>
    </row>
    <row r="32" spans="1:24" ht="24">
      <c r="A32" s="37" t="s">
        <v>999</v>
      </c>
      <c r="B32" s="5" t="s">
        <v>966</v>
      </c>
      <c r="C32" s="51" t="s">
        <v>1300</v>
      </c>
      <c r="D32" s="51" t="s">
        <v>1300</v>
      </c>
      <c r="E32" s="205" t="s">
        <v>1289</v>
      </c>
      <c r="F32" s="205" t="s">
        <v>1289</v>
      </c>
      <c r="G32" s="51" t="s">
        <v>1300</v>
      </c>
      <c r="H32" s="51" t="s">
        <v>1300</v>
      </c>
      <c r="I32" s="51" t="s">
        <v>1300</v>
      </c>
      <c r="J32" s="37" t="s">
        <v>18</v>
      </c>
      <c r="K32" s="37" t="s">
        <v>19</v>
      </c>
      <c r="L32" s="297">
        <v>175</v>
      </c>
      <c r="M32" s="297">
        <v>36</v>
      </c>
      <c r="N32" s="37">
        <v>21</v>
      </c>
      <c r="O32" s="298" t="s">
        <v>62</v>
      </c>
      <c r="P32" s="51" t="s">
        <v>1300</v>
      </c>
      <c r="Q32" s="50">
        <v>161.05500000000001</v>
      </c>
      <c r="R32" s="47" t="s">
        <v>210</v>
      </c>
      <c r="S32" s="51" t="s">
        <v>1300</v>
      </c>
      <c r="T32" s="93" t="s">
        <v>1300</v>
      </c>
      <c r="U32" s="51" t="s">
        <v>1300</v>
      </c>
      <c r="V32" s="299" t="s">
        <v>1417</v>
      </c>
    </row>
    <row r="33" spans="1:24" ht="24">
      <c r="A33" s="37" t="s">
        <v>1000</v>
      </c>
      <c r="B33" s="5" t="s">
        <v>966</v>
      </c>
      <c r="C33" s="205" t="s">
        <v>1289</v>
      </c>
      <c r="D33" s="51" t="s">
        <v>1300</v>
      </c>
      <c r="E33" s="205" t="s">
        <v>1289</v>
      </c>
      <c r="F33" s="205" t="s">
        <v>1289</v>
      </c>
      <c r="G33" s="205" t="s">
        <v>1289</v>
      </c>
      <c r="H33" s="205" t="s">
        <v>1418</v>
      </c>
      <c r="I33" s="302" t="s">
        <v>1289</v>
      </c>
      <c r="J33" s="37" t="s">
        <v>18</v>
      </c>
      <c r="K33" s="37" t="s">
        <v>19</v>
      </c>
      <c r="L33" s="297">
        <v>22</v>
      </c>
      <c r="M33" s="297">
        <v>16</v>
      </c>
      <c r="N33" s="37">
        <v>72</v>
      </c>
      <c r="O33" s="37" t="s">
        <v>63</v>
      </c>
      <c r="P33" s="205" t="s">
        <v>1289</v>
      </c>
      <c r="Q33" s="50">
        <v>47.72</v>
      </c>
      <c r="R33" s="37" t="s">
        <v>24</v>
      </c>
      <c r="S33" s="205" t="s">
        <v>1289</v>
      </c>
      <c r="T33" s="303" t="s">
        <v>1417</v>
      </c>
      <c r="U33" s="205" t="s">
        <v>1417</v>
      </c>
      <c r="V33" s="299" t="s">
        <v>1417</v>
      </c>
      <c r="W33" s="31"/>
    </row>
    <row r="34" spans="1:24" ht="36">
      <c r="A34" s="37" t="s">
        <v>1005</v>
      </c>
      <c r="B34" s="5" t="s">
        <v>966</v>
      </c>
      <c r="C34" s="51" t="s">
        <v>1300</v>
      </c>
      <c r="D34" s="51" t="s">
        <v>1300</v>
      </c>
      <c r="E34" s="205" t="s">
        <v>1289</v>
      </c>
      <c r="F34" s="205" t="s">
        <v>1289</v>
      </c>
      <c r="G34" s="51" t="s">
        <v>1300</v>
      </c>
      <c r="H34" s="51" t="s">
        <v>1300</v>
      </c>
      <c r="I34" s="51" t="s">
        <v>1300</v>
      </c>
      <c r="J34" s="47" t="s">
        <v>18</v>
      </c>
      <c r="K34" s="47" t="s">
        <v>19</v>
      </c>
      <c r="L34" s="298">
        <v>1355</v>
      </c>
      <c r="M34" s="298">
        <v>1355</v>
      </c>
      <c r="N34" s="37">
        <v>100</v>
      </c>
      <c r="O34" s="37" t="s">
        <v>63</v>
      </c>
      <c r="P34" s="205" t="s">
        <v>1289</v>
      </c>
      <c r="Q34" s="36">
        <v>3995.96</v>
      </c>
      <c r="R34" s="47" t="s">
        <v>210</v>
      </c>
      <c r="S34" s="51" t="s">
        <v>1300</v>
      </c>
      <c r="T34" s="93" t="s">
        <v>1300</v>
      </c>
      <c r="U34" s="51" t="s">
        <v>1300</v>
      </c>
      <c r="V34" s="299" t="s">
        <v>1417</v>
      </c>
      <c r="W34" s="31"/>
    </row>
    <row r="35" spans="1:24" ht="57" customHeight="1">
      <c r="A35" s="57" t="s">
        <v>184</v>
      </c>
      <c r="B35" s="5" t="s">
        <v>966</v>
      </c>
      <c r="C35" s="51" t="s">
        <v>167</v>
      </c>
      <c r="D35" s="37" t="s">
        <v>185</v>
      </c>
      <c r="E35" s="205" t="s">
        <v>1289</v>
      </c>
      <c r="F35" s="205" t="s">
        <v>1289</v>
      </c>
      <c r="G35" s="37" t="s">
        <v>10</v>
      </c>
      <c r="H35" s="205" t="s">
        <v>1418</v>
      </c>
      <c r="I35" s="37" t="s">
        <v>13</v>
      </c>
      <c r="J35" s="37" t="s">
        <v>16</v>
      </c>
      <c r="K35" s="37" t="s">
        <v>19</v>
      </c>
      <c r="L35" s="300">
        <v>30000</v>
      </c>
      <c r="M35" s="297">
        <v>22442</v>
      </c>
      <c r="N35" s="37">
        <v>75</v>
      </c>
      <c r="O35" s="298" t="s">
        <v>62</v>
      </c>
      <c r="P35" s="3" t="s">
        <v>62</v>
      </c>
      <c r="Q35" s="304">
        <v>221491</v>
      </c>
      <c r="R35" s="37" t="s">
        <v>24</v>
      </c>
      <c r="S35" s="3" t="s">
        <v>25</v>
      </c>
      <c r="T35" s="93">
        <v>41791</v>
      </c>
      <c r="U35" s="205" t="s">
        <v>1417</v>
      </c>
      <c r="V35" s="299" t="s">
        <v>1417</v>
      </c>
      <c r="W35" s="31"/>
    </row>
    <row r="36" spans="1:24" ht="36">
      <c r="A36" s="37" t="s">
        <v>1015</v>
      </c>
      <c r="B36" s="5" t="s">
        <v>966</v>
      </c>
      <c r="C36" s="51" t="s">
        <v>1300</v>
      </c>
      <c r="D36" s="51" t="s">
        <v>1300</v>
      </c>
      <c r="E36" s="205" t="s">
        <v>1289</v>
      </c>
      <c r="F36" s="205" t="s">
        <v>1289</v>
      </c>
      <c r="G36" s="51" t="s">
        <v>1300</v>
      </c>
      <c r="H36" s="51" t="s">
        <v>1300</v>
      </c>
      <c r="I36" s="51" t="s">
        <v>1300</v>
      </c>
      <c r="J36" s="47" t="s">
        <v>18</v>
      </c>
      <c r="K36" s="47" t="s">
        <v>19</v>
      </c>
      <c r="L36" s="298">
        <v>70</v>
      </c>
      <c r="M36" s="298">
        <v>16</v>
      </c>
      <c r="N36" s="37">
        <v>23</v>
      </c>
      <c r="O36" s="37" t="s">
        <v>63</v>
      </c>
      <c r="P36" s="205" t="s">
        <v>1289</v>
      </c>
      <c r="Q36" s="36">
        <v>51.28</v>
      </c>
      <c r="R36" s="47" t="s">
        <v>210</v>
      </c>
      <c r="S36" s="51" t="s">
        <v>1300</v>
      </c>
      <c r="T36" s="93" t="s">
        <v>1300</v>
      </c>
      <c r="U36" s="51" t="s">
        <v>1300</v>
      </c>
      <c r="V36" s="299" t="s">
        <v>1417</v>
      </c>
      <c r="W36" s="16"/>
      <c r="X36" s="17"/>
    </row>
    <row r="37" spans="1:24" ht="24">
      <c r="A37" s="37" t="s">
        <v>990</v>
      </c>
      <c r="B37" s="5" t="s">
        <v>966</v>
      </c>
      <c r="C37" s="51" t="s">
        <v>167</v>
      </c>
      <c r="D37" s="57" t="s">
        <v>991</v>
      </c>
      <c r="E37" s="205" t="s">
        <v>1289</v>
      </c>
      <c r="F37" s="205" t="s">
        <v>1289</v>
      </c>
      <c r="G37" s="37" t="s">
        <v>9</v>
      </c>
      <c r="H37" s="205" t="s">
        <v>1418</v>
      </c>
      <c r="I37" s="37" t="s">
        <v>13</v>
      </c>
      <c r="J37" s="37" t="s">
        <v>16</v>
      </c>
      <c r="K37" s="37" t="s">
        <v>19</v>
      </c>
      <c r="L37" s="297">
        <v>6</v>
      </c>
      <c r="M37" s="297">
        <v>6</v>
      </c>
      <c r="N37" s="37">
        <v>100</v>
      </c>
      <c r="O37" s="298" t="s">
        <v>62</v>
      </c>
      <c r="P37" s="3" t="s">
        <v>62</v>
      </c>
      <c r="Q37" s="50">
        <v>36.782299999999999</v>
      </c>
      <c r="R37" s="37" t="s">
        <v>24</v>
      </c>
      <c r="S37" s="37" t="s">
        <v>201</v>
      </c>
      <c r="T37" s="93">
        <v>41821</v>
      </c>
      <c r="U37" s="205" t="s">
        <v>1417</v>
      </c>
      <c r="V37" s="299" t="s">
        <v>1417</v>
      </c>
    </row>
    <row r="38" spans="1:24" ht="60">
      <c r="A38" s="37" t="s">
        <v>1016</v>
      </c>
      <c r="B38" s="5" t="s">
        <v>966</v>
      </c>
      <c r="C38" s="51" t="s">
        <v>167</v>
      </c>
      <c r="D38" s="37" t="s">
        <v>1017</v>
      </c>
      <c r="E38" s="205" t="s">
        <v>1289</v>
      </c>
      <c r="F38" s="205" t="s">
        <v>1289</v>
      </c>
      <c r="G38" s="51" t="s">
        <v>10</v>
      </c>
      <c r="H38" s="205" t="s">
        <v>1418</v>
      </c>
      <c r="I38" s="37" t="s">
        <v>770</v>
      </c>
      <c r="J38" s="5" t="s">
        <v>18</v>
      </c>
      <c r="K38" s="5" t="s">
        <v>883</v>
      </c>
      <c r="L38" s="92">
        <v>800</v>
      </c>
      <c r="M38" s="92">
        <v>800</v>
      </c>
      <c r="N38" s="37">
        <v>100</v>
      </c>
      <c r="O38" s="298" t="s">
        <v>62</v>
      </c>
      <c r="P38" s="3" t="s">
        <v>63</v>
      </c>
      <c r="Q38" s="92" t="s">
        <v>1513</v>
      </c>
      <c r="R38" s="5" t="s">
        <v>24</v>
      </c>
      <c r="S38" s="5" t="s">
        <v>1018</v>
      </c>
      <c r="T38" s="303" t="s">
        <v>1417</v>
      </c>
      <c r="U38" s="205" t="s">
        <v>1417</v>
      </c>
      <c r="V38" s="299" t="s">
        <v>1417</v>
      </c>
    </row>
    <row r="39" spans="1:24" ht="82.5" customHeight="1">
      <c r="A39" s="37" t="s">
        <v>1012</v>
      </c>
      <c r="B39" s="5" t="s">
        <v>966</v>
      </c>
      <c r="C39" s="51" t="s">
        <v>1300</v>
      </c>
      <c r="D39" s="51" t="s">
        <v>1300</v>
      </c>
      <c r="E39" s="205" t="s">
        <v>1289</v>
      </c>
      <c r="F39" s="205" t="s">
        <v>1289</v>
      </c>
      <c r="G39" s="51" t="s">
        <v>1300</v>
      </c>
      <c r="H39" s="51" t="s">
        <v>1300</v>
      </c>
      <c r="I39" s="51" t="s">
        <v>1300</v>
      </c>
      <c r="J39" s="47" t="s">
        <v>18</v>
      </c>
      <c r="K39" s="47" t="s">
        <v>19</v>
      </c>
      <c r="L39" s="298">
        <v>5930</v>
      </c>
      <c r="M39" s="298">
        <v>891</v>
      </c>
      <c r="N39" s="37">
        <v>15</v>
      </c>
      <c r="O39" s="37" t="s">
        <v>63</v>
      </c>
      <c r="P39" s="205" t="s">
        <v>1289</v>
      </c>
      <c r="Q39" s="36">
        <v>7830.57</v>
      </c>
      <c r="R39" s="47" t="s">
        <v>210</v>
      </c>
      <c r="S39" s="51" t="s">
        <v>1300</v>
      </c>
      <c r="T39" s="93" t="s">
        <v>1300</v>
      </c>
      <c r="U39" s="51" t="s">
        <v>1300</v>
      </c>
      <c r="V39" s="299" t="s">
        <v>1417</v>
      </c>
    </row>
    <row r="40" spans="1:24" ht="82.5" customHeight="1">
      <c r="A40" s="37" t="s">
        <v>186</v>
      </c>
      <c r="B40" s="5" t="s">
        <v>966</v>
      </c>
      <c r="C40" s="51" t="s">
        <v>167</v>
      </c>
      <c r="D40" s="37" t="s">
        <v>187</v>
      </c>
      <c r="E40" s="205" t="s">
        <v>1289</v>
      </c>
      <c r="F40" s="205" t="s">
        <v>1289</v>
      </c>
      <c r="G40" s="37" t="s">
        <v>8</v>
      </c>
      <c r="H40" s="205" t="s">
        <v>1418</v>
      </c>
      <c r="I40" s="37" t="s">
        <v>13</v>
      </c>
      <c r="J40" s="37" t="s">
        <v>16</v>
      </c>
      <c r="K40" s="37" t="s">
        <v>19</v>
      </c>
      <c r="L40" s="297">
        <v>6</v>
      </c>
      <c r="M40" s="297">
        <v>6</v>
      </c>
      <c r="N40" s="37">
        <v>100</v>
      </c>
      <c r="O40" s="298" t="s">
        <v>62</v>
      </c>
      <c r="P40" s="3" t="s">
        <v>62</v>
      </c>
      <c r="Q40" s="50">
        <v>30.25</v>
      </c>
      <c r="R40" s="37" t="s">
        <v>24</v>
      </c>
      <c r="S40" s="37" t="s">
        <v>37</v>
      </c>
      <c r="T40" s="93" t="s">
        <v>967</v>
      </c>
      <c r="U40" s="205" t="s">
        <v>1417</v>
      </c>
      <c r="V40" s="299" t="s">
        <v>1417</v>
      </c>
    </row>
    <row r="41" spans="1:24" ht="82.5" customHeight="1">
      <c r="A41" s="57" t="s">
        <v>188</v>
      </c>
      <c r="B41" s="5" t="s">
        <v>966</v>
      </c>
      <c r="C41" s="51" t="s">
        <v>167</v>
      </c>
      <c r="D41" s="37" t="s">
        <v>983</v>
      </c>
      <c r="E41" s="205" t="s">
        <v>1289</v>
      </c>
      <c r="F41" s="205" t="s">
        <v>1289</v>
      </c>
      <c r="G41" s="37" t="s">
        <v>10</v>
      </c>
      <c r="H41" s="205" t="s">
        <v>1418</v>
      </c>
      <c r="I41" s="37" t="s">
        <v>13</v>
      </c>
      <c r="J41" s="37" t="s">
        <v>18</v>
      </c>
      <c r="K41" s="37" t="s">
        <v>19</v>
      </c>
      <c r="L41" s="297" t="s">
        <v>1292</v>
      </c>
      <c r="M41" s="297" t="s">
        <v>1292</v>
      </c>
      <c r="N41" s="297" t="s">
        <v>1292</v>
      </c>
      <c r="O41" s="298" t="s">
        <v>62</v>
      </c>
      <c r="P41" s="3" t="s">
        <v>63</v>
      </c>
      <c r="Q41" s="37" t="s">
        <v>1292</v>
      </c>
      <c r="R41" s="37" t="s">
        <v>24</v>
      </c>
      <c r="S41" s="37" t="s">
        <v>46</v>
      </c>
      <c r="T41" s="303" t="s">
        <v>1417</v>
      </c>
      <c r="U41" s="205" t="s">
        <v>1417</v>
      </c>
      <c r="V41" s="299" t="s">
        <v>1417</v>
      </c>
    </row>
    <row r="42" spans="1:24" ht="82.5" customHeight="1">
      <c r="A42" s="37" t="s">
        <v>994</v>
      </c>
      <c r="B42" s="5" t="s">
        <v>966</v>
      </c>
      <c r="C42" s="51" t="s">
        <v>167</v>
      </c>
      <c r="D42" s="37" t="s">
        <v>995</v>
      </c>
      <c r="E42" s="205" t="s">
        <v>1289</v>
      </c>
      <c r="F42" s="205" t="s">
        <v>1289</v>
      </c>
      <c r="G42" s="37" t="s">
        <v>10</v>
      </c>
      <c r="H42" s="205" t="s">
        <v>1418</v>
      </c>
      <c r="I42" s="37" t="s">
        <v>14</v>
      </c>
      <c r="J42" s="37" t="s">
        <v>18</v>
      </c>
      <c r="K42" s="37" t="s">
        <v>19</v>
      </c>
      <c r="L42" s="297">
        <v>250</v>
      </c>
      <c r="M42" s="297">
        <v>126</v>
      </c>
      <c r="N42" s="37">
        <v>50</v>
      </c>
      <c r="O42" s="298" t="s">
        <v>62</v>
      </c>
      <c r="P42" s="205" t="s">
        <v>1289</v>
      </c>
      <c r="Q42" s="50">
        <v>1736.53</v>
      </c>
      <c r="R42" s="37" t="s">
        <v>24</v>
      </c>
      <c r="S42" s="3" t="s">
        <v>25</v>
      </c>
      <c r="T42" s="93">
        <v>41791</v>
      </c>
      <c r="U42" s="205" t="s">
        <v>1417</v>
      </c>
      <c r="V42" s="299" t="s">
        <v>1417</v>
      </c>
    </row>
    <row r="43" spans="1:24" ht="82.5" customHeight="1">
      <c r="A43" s="37" t="s">
        <v>984</v>
      </c>
      <c r="B43" s="5" t="s">
        <v>966</v>
      </c>
      <c r="C43" s="51" t="s">
        <v>167</v>
      </c>
      <c r="D43" s="37" t="s">
        <v>190</v>
      </c>
      <c r="E43" s="205" t="s">
        <v>1289</v>
      </c>
      <c r="F43" s="205" t="s">
        <v>1289</v>
      </c>
      <c r="G43" s="37" t="s">
        <v>970</v>
      </c>
      <c r="H43" s="205" t="s">
        <v>1418</v>
      </c>
      <c r="I43" s="37" t="s">
        <v>13</v>
      </c>
      <c r="J43" s="37" t="s">
        <v>18</v>
      </c>
      <c r="K43" s="37" t="s">
        <v>19</v>
      </c>
      <c r="L43" s="300">
        <v>1713</v>
      </c>
      <c r="M43" s="297">
        <v>1196</v>
      </c>
      <c r="N43" s="37">
        <v>70</v>
      </c>
      <c r="O43" s="298" t="s">
        <v>62</v>
      </c>
      <c r="P43" s="3" t="s">
        <v>62</v>
      </c>
      <c r="Q43" s="50">
        <v>10701</v>
      </c>
      <c r="R43" s="37" t="s">
        <v>24</v>
      </c>
      <c r="S43" s="3" t="s">
        <v>25</v>
      </c>
      <c r="T43" s="93" t="s">
        <v>985</v>
      </c>
      <c r="U43" s="205" t="s">
        <v>1417</v>
      </c>
      <c r="V43" s="299" t="s">
        <v>1417</v>
      </c>
    </row>
    <row r="44" spans="1:24" ht="82.5" customHeight="1">
      <c r="A44" s="57" t="s">
        <v>191</v>
      </c>
      <c r="B44" s="5" t="s">
        <v>966</v>
      </c>
      <c r="C44" s="51" t="s">
        <v>167</v>
      </c>
      <c r="D44" s="57" t="s">
        <v>192</v>
      </c>
      <c r="E44" s="205" t="s">
        <v>1289</v>
      </c>
      <c r="F44" s="205" t="s">
        <v>1289</v>
      </c>
      <c r="G44" s="57" t="s">
        <v>8</v>
      </c>
      <c r="H44" s="205" t="s">
        <v>1418</v>
      </c>
      <c r="I44" s="37" t="s">
        <v>13</v>
      </c>
      <c r="J44" s="57" t="s">
        <v>18</v>
      </c>
      <c r="K44" s="57" t="s">
        <v>19</v>
      </c>
      <c r="L44" s="300">
        <v>100</v>
      </c>
      <c r="M44" s="300">
        <v>98</v>
      </c>
      <c r="N44" s="37">
        <v>98</v>
      </c>
      <c r="O44" s="298" t="s">
        <v>62</v>
      </c>
      <c r="P44" s="3" t="s">
        <v>63</v>
      </c>
      <c r="Q44" s="301">
        <v>496</v>
      </c>
      <c r="R44" s="57" t="s">
        <v>24</v>
      </c>
      <c r="S44" s="37" t="s">
        <v>1447</v>
      </c>
      <c r="T44" s="93" t="s">
        <v>967</v>
      </c>
      <c r="U44" s="205" t="s">
        <v>1417</v>
      </c>
      <c r="V44" s="299" t="s">
        <v>1417</v>
      </c>
    </row>
    <row r="45" spans="1:24" ht="24">
      <c r="A45" s="37" t="s">
        <v>986</v>
      </c>
      <c r="B45" s="5" t="s">
        <v>966</v>
      </c>
      <c r="C45" s="51" t="s">
        <v>167</v>
      </c>
      <c r="D45" s="37" t="s">
        <v>193</v>
      </c>
      <c r="E45" s="205" t="s">
        <v>1289</v>
      </c>
      <c r="F45" s="205" t="s">
        <v>1289</v>
      </c>
      <c r="G45" s="37" t="s">
        <v>970</v>
      </c>
      <c r="H45" s="205" t="s">
        <v>1418</v>
      </c>
      <c r="I45" s="37" t="s">
        <v>812</v>
      </c>
      <c r="J45" s="37" t="s">
        <v>18</v>
      </c>
      <c r="K45" s="37" t="s">
        <v>19</v>
      </c>
      <c r="L45" s="297">
        <v>24</v>
      </c>
      <c r="M45" s="297">
        <v>24</v>
      </c>
      <c r="N45" s="37">
        <v>100</v>
      </c>
      <c r="O45" s="298" t="s">
        <v>62</v>
      </c>
      <c r="P45" s="3" t="s">
        <v>63</v>
      </c>
      <c r="Q45" s="50">
        <v>72.833299999999994</v>
      </c>
      <c r="R45" s="37" t="s">
        <v>24</v>
      </c>
      <c r="S45" s="37" t="s">
        <v>31</v>
      </c>
      <c r="T45" s="93" t="s">
        <v>967</v>
      </c>
      <c r="U45" s="205" t="s">
        <v>1417</v>
      </c>
      <c r="V45" s="299" t="s">
        <v>1417</v>
      </c>
    </row>
    <row r="46" spans="1:24" ht="24">
      <c r="A46" s="37" t="s">
        <v>194</v>
      </c>
      <c r="B46" s="5" t="s">
        <v>966</v>
      </c>
      <c r="C46" s="51" t="s">
        <v>167</v>
      </c>
      <c r="D46" s="37" t="s">
        <v>195</v>
      </c>
      <c r="E46" s="205" t="s">
        <v>1289</v>
      </c>
      <c r="F46" s="205" t="s">
        <v>1289</v>
      </c>
      <c r="G46" s="37" t="s">
        <v>970</v>
      </c>
      <c r="H46" s="205" t="s">
        <v>1418</v>
      </c>
      <c r="I46" s="37" t="s">
        <v>812</v>
      </c>
      <c r="J46" s="37" t="s">
        <v>16</v>
      </c>
      <c r="K46" s="37" t="s">
        <v>19</v>
      </c>
      <c r="L46" s="297">
        <v>39</v>
      </c>
      <c r="M46" s="297">
        <v>39</v>
      </c>
      <c r="N46" s="37">
        <v>100</v>
      </c>
      <c r="O46" s="298" t="s">
        <v>62</v>
      </c>
      <c r="P46" s="3" t="s">
        <v>62</v>
      </c>
      <c r="Q46" s="50">
        <v>118.4166</v>
      </c>
      <c r="R46" s="37" t="s">
        <v>24</v>
      </c>
      <c r="S46" s="37" t="s">
        <v>31</v>
      </c>
      <c r="T46" s="93" t="s">
        <v>967</v>
      </c>
      <c r="U46" s="205" t="s">
        <v>1417</v>
      </c>
      <c r="V46" s="299" t="s">
        <v>1417</v>
      </c>
    </row>
    <row r="47" spans="1:24" ht="24">
      <c r="A47" s="37" t="s">
        <v>196</v>
      </c>
      <c r="B47" s="5" t="s">
        <v>966</v>
      </c>
      <c r="C47" s="51" t="s">
        <v>167</v>
      </c>
      <c r="D47" s="37" t="s">
        <v>197</v>
      </c>
      <c r="E47" s="205" t="s">
        <v>1289</v>
      </c>
      <c r="F47" s="205" t="s">
        <v>1289</v>
      </c>
      <c r="G47" s="37" t="s">
        <v>9</v>
      </c>
      <c r="H47" s="205" t="s">
        <v>1418</v>
      </c>
      <c r="I47" s="37" t="s">
        <v>13</v>
      </c>
      <c r="J47" s="37" t="s">
        <v>18</v>
      </c>
      <c r="K47" s="37" t="s">
        <v>19</v>
      </c>
      <c r="L47" s="297">
        <v>6</v>
      </c>
      <c r="M47" s="297">
        <v>6</v>
      </c>
      <c r="N47" s="37">
        <v>100</v>
      </c>
      <c r="O47" s="298" t="s">
        <v>62</v>
      </c>
      <c r="P47" s="3" t="s">
        <v>62</v>
      </c>
      <c r="Q47" s="50">
        <v>30.332999999999998</v>
      </c>
      <c r="R47" s="37" t="s">
        <v>24</v>
      </c>
      <c r="S47" s="37" t="s">
        <v>31</v>
      </c>
      <c r="T47" s="93" t="s">
        <v>967</v>
      </c>
      <c r="U47" s="205" t="s">
        <v>1417</v>
      </c>
      <c r="V47" s="299" t="s">
        <v>1417</v>
      </c>
    </row>
    <row r="48" spans="1:24" ht="36">
      <c r="A48" s="37" t="s">
        <v>198</v>
      </c>
      <c r="B48" s="5" t="s">
        <v>966</v>
      </c>
      <c r="C48" s="51" t="s">
        <v>167</v>
      </c>
      <c r="D48" s="37" t="s">
        <v>199</v>
      </c>
      <c r="E48" s="205" t="s">
        <v>1289</v>
      </c>
      <c r="F48" s="205" t="s">
        <v>1289</v>
      </c>
      <c r="G48" s="37" t="s">
        <v>8</v>
      </c>
      <c r="H48" s="205" t="s">
        <v>1418</v>
      </c>
      <c r="I48" s="37" t="s">
        <v>13</v>
      </c>
      <c r="J48" s="37" t="s">
        <v>18</v>
      </c>
      <c r="K48" s="37" t="s">
        <v>19</v>
      </c>
      <c r="L48" s="297">
        <v>11</v>
      </c>
      <c r="M48" s="297">
        <v>11</v>
      </c>
      <c r="N48" s="37">
        <v>100</v>
      </c>
      <c r="O48" s="298" t="s">
        <v>62</v>
      </c>
      <c r="P48" s="3" t="s">
        <v>62</v>
      </c>
      <c r="Q48" s="50">
        <v>33.5</v>
      </c>
      <c r="R48" s="37" t="s">
        <v>24</v>
      </c>
      <c r="S48" s="37" t="s">
        <v>37</v>
      </c>
      <c r="T48" s="93" t="s">
        <v>967</v>
      </c>
      <c r="U48" s="205" t="s">
        <v>1417</v>
      </c>
      <c r="V48" s="299" t="s">
        <v>1417</v>
      </c>
    </row>
    <row r="49" spans="1:22" ht="24">
      <c r="A49" s="37" t="s">
        <v>200</v>
      </c>
      <c r="B49" s="5" t="s">
        <v>966</v>
      </c>
      <c r="C49" s="51" t="s">
        <v>167</v>
      </c>
      <c r="D49" s="37" t="s">
        <v>987</v>
      </c>
      <c r="E49" s="205" t="s">
        <v>1289</v>
      </c>
      <c r="F49" s="205" t="s">
        <v>1289</v>
      </c>
      <c r="G49" s="37" t="s">
        <v>970</v>
      </c>
      <c r="H49" s="205" t="s">
        <v>1418</v>
      </c>
      <c r="I49" s="37" t="s">
        <v>812</v>
      </c>
      <c r="J49" s="37" t="s">
        <v>16</v>
      </c>
      <c r="K49" s="37" t="s">
        <v>19</v>
      </c>
      <c r="L49" s="297">
        <v>96</v>
      </c>
      <c r="M49" s="297">
        <v>96</v>
      </c>
      <c r="N49" s="37">
        <v>100</v>
      </c>
      <c r="O49" s="298" t="s">
        <v>62</v>
      </c>
      <c r="P49" s="3" t="s">
        <v>62</v>
      </c>
      <c r="Q49" s="50">
        <v>291.41660000000002</v>
      </c>
      <c r="R49" s="37" t="s">
        <v>24</v>
      </c>
      <c r="S49" s="37" t="s">
        <v>31</v>
      </c>
      <c r="T49" s="93" t="s">
        <v>967</v>
      </c>
      <c r="U49" s="205" t="s">
        <v>1417</v>
      </c>
      <c r="V49" s="299" t="s">
        <v>1417</v>
      </c>
    </row>
    <row r="50" spans="1:22" ht="52.5" customHeight="1">
      <c r="A50" s="37" t="s">
        <v>1009</v>
      </c>
      <c r="B50" s="5" t="s">
        <v>966</v>
      </c>
      <c r="C50" s="51" t="s">
        <v>1300</v>
      </c>
      <c r="D50" s="51" t="s">
        <v>1300</v>
      </c>
      <c r="E50" s="205" t="s">
        <v>1289</v>
      </c>
      <c r="F50" s="205" t="s">
        <v>1289</v>
      </c>
      <c r="G50" s="51" t="s">
        <v>1300</v>
      </c>
      <c r="H50" s="51" t="s">
        <v>1300</v>
      </c>
      <c r="I50" s="51" t="s">
        <v>1300</v>
      </c>
      <c r="J50" s="47" t="s">
        <v>18</v>
      </c>
      <c r="K50" s="47" t="s">
        <v>612</v>
      </c>
      <c r="L50" s="298">
        <v>258</v>
      </c>
      <c r="M50" s="298">
        <v>202</v>
      </c>
      <c r="N50" s="37">
        <v>78</v>
      </c>
      <c r="O50" s="37" t="s">
        <v>63</v>
      </c>
      <c r="P50" s="205" t="s">
        <v>1289</v>
      </c>
      <c r="Q50" s="36">
        <v>1301</v>
      </c>
      <c r="R50" s="47" t="s">
        <v>210</v>
      </c>
      <c r="S50" s="51" t="s">
        <v>1300</v>
      </c>
      <c r="T50" s="93" t="s">
        <v>1300</v>
      </c>
      <c r="U50" s="51" t="s">
        <v>1300</v>
      </c>
      <c r="V50" s="299" t="s">
        <v>1417</v>
      </c>
    </row>
    <row r="51" spans="1:22" ht="24">
      <c r="A51" s="37" t="s">
        <v>996</v>
      </c>
      <c r="B51" s="5" t="s">
        <v>966</v>
      </c>
      <c r="C51" s="51" t="s">
        <v>167</v>
      </c>
      <c r="D51" s="37" t="s">
        <v>997</v>
      </c>
      <c r="E51" s="205" t="s">
        <v>1289</v>
      </c>
      <c r="F51" s="205" t="s">
        <v>1289</v>
      </c>
      <c r="G51" s="47" t="s">
        <v>10</v>
      </c>
      <c r="H51" s="205" t="s">
        <v>1418</v>
      </c>
      <c r="I51" s="37" t="s">
        <v>14</v>
      </c>
      <c r="J51" s="37" t="s">
        <v>18</v>
      </c>
      <c r="K51" s="37" t="s">
        <v>19</v>
      </c>
      <c r="L51" s="298">
        <v>5769</v>
      </c>
      <c r="M51" s="298">
        <v>1913</v>
      </c>
      <c r="N51" s="37">
        <v>33</v>
      </c>
      <c r="O51" s="298" t="s">
        <v>62</v>
      </c>
      <c r="P51" s="205" t="s">
        <v>1289</v>
      </c>
      <c r="Q51" s="50">
        <v>10152.43</v>
      </c>
      <c r="R51" s="37" t="s">
        <v>24</v>
      </c>
      <c r="S51" s="3" t="s">
        <v>25</v>
      </c>
      <c r="T51" s="93">
        <v>42125</v>
      </c>
      <c r="U51" s="205" t="s">
        <v>1417</v>
      </c>
      <c r="V51" s="299" t="s">
        <v>1417</v>
      </c>
    </row>
    <row r="52" spans="1:22" ht="24">
      <c r="A52" s="37" t="s">
        <v>1001</v>
      </c>
      <c r="B52" s="5" t="s">
        <v>966</v>
      </c>
      <c r="C52" s="51" t="s">
        <v>1300</v>
      </c>
      <c r="D52" s="51" t="s">
        <v>1300</v>
      </c>
      <c r="E52" s="205" t="s">
        <v>1289</v>
      </c>
      <c r="F52" s="205" t="s">
        <v>1289</v>
      </c>
      <c r="G52" s="51" t="s">
        <v>1300</v>
      </c>
      <c r="H52" s="51" t="s">
        <v>1300</v>
      </c>
      <c r="I52" s="51" t="s">
        <v>1300</v>
      </c>
      <c r="J52" s="37" t="s">
        <v>18</v>
      </c>
      <c r="K52" s="37" t="s">
        <v>19</v>
      </c>
      <c r="L52" s="298">
        <v>1214</v>
      </c>
      <c r="M52" s="298">
        <v>575</v>
      </c>
      <c r="N52" s="37">
        <v>47</v>
      </c>
      <c r="O52" s="37" t="s">
        <v>63</v>
      </c>
      <c r="P52" s="205" t="s">
        <v>1289</v>
      </c>
      <c r="Q52" s="36">
        <v>2775.83</v>
      </c>
      <c r="R52" s="47" t="s">
        <v>210</v>
      </c>
      <c r="S52" s="51" t="s">
        <v>1300</v>
      </c>
      <c r="T52" s="93" t="s">
        <v>1300</v>
      </c>
      <c r="U52" s="51" t="s">
        <v>1300</v>
      </c>
      <c r="V52" s="299" t="s">
        <v>1417</v>
      </c>
    </row>
    <row r="53" spans="1:22" ht="24">
      <c r="A53" s="5" t="s">
        <v>1001</v>
      </c>
      <c r="B53" s="5" t="s">
        <v>966</v>
      </c>
      <c r="C53" s="51" t="s">
        <v>1300</v>
      </c>
      <c r="D53" s="51" t="s">
        <v>1300</v>
      </c>
      <c r="E53" s="205" t="s">
        <v>1289</v>
      </c>
      <c r="F53" s="205" t="s">
        <v>1289</v>
      </c>
      <c r="G53" s="51" t="s">
        <v>1300</v>
      </c>
      <c r="H53" s="51" t="s">
        <v>1300</v>
      </c>
      <c r="I53" s="51" t="s">
        <v>1300</v>
      </c>
      <c r="J53" s="5" t="s">
        <v>18</v>
      </c>
      <c r="K53" s="3" t="s">
        <v>881</v>
      </c>
      <c r="L53" s="305">
        <v>13287</v>
      </c>
      <c r="M53" s="305">
        <v>1424</v>
      </c>
      <c r="N53" s="37">
        <v>11</v>
      </c>
      <c r="O53" s="37" t="s">
        <v>63</v>
      </c>
      <c r="P53" s="205" t="s">
        <v>1289</v>
      </c>
      <c r="Q53" s="306" t="s">
        <v>1553</v>
      </c>
      <c r="R53" s="47" t="s">
        <v>210</v>
      </c>
      <c r="S53" s="51" t="s">
        <v>1300</v>
      </c>
      <c r="T53" s="93" t="s">
        <v>1300</v>
      </c>
      <c r="U53" s="51" t="s">
        <v>1300</v>
      </c>
      <c r="V53" s="299" t="s">
        <v>1417</v>
      </c>
    </row>
    <row r="54" spans="1:22" s="189" customFormat="1" ht="48">
      <c r="A54" s="37" t="s">
        <v>1008</v>
      </c>
      <c r="B54" s="5" t="s">
        <v>966</v>
      </c>
      <c r="C54" s="51" t="s">
        <v>1300</v>
      </c>
      <c r="D54" s="51" t="s">
        <v>1300</v>
      </c>
      <c r="E54" s="205" t="s">
        <v>1289</v>
      </c>
      <c r="F54" s="205" t="s">
        <v>1289</v>
      </c>
      <c r="G54" s="51" t="s">
        <v>1300</v>
      </c>
      <c r="H54" s="51" t="s">
        <v>1300</v>
      </c>
      <c r="I54" s="51" t="s">
        <v>1300</v>
      </c>
      <c r="J54" s="47" t="s">
        <v>18</v>
      </c>
      <c r="K54" s="37" t="s">
        <v>612</v>
      </c>
      <c r="L54" s="298">
        <v>152</v>
      </c>
      <c r="M54" s="298">
        <v>107</v>
      </c>
      <c r="N54" s="37">
        <v>70</v>
      </c>
      <c r="O54" s="307" t="s">
        <v>63</v>
      </c>
      <c r="P54" s="205" t="s">
        <v>1289</v>
      </c>
      <c r="Q54" s="36">
        <v>933.32</v>
      </c>
      <c r="R54" s="47" t="s">
        <v>210</v>
      </c>
      <c r="S54" s="51" t="s">
        <v>1300</v>
      </c>
      <c r="T54" s="93" t="s">
        <v>1300</v>
      </c>
      <c r="U54" s="51" t="s">
        <v>1300</v>
      </c>
      <c r="V54" s="299" t="s">
        <v>1417</v>
      </c>
    </row>
    <row r="55" spans="1:22" s="189" customFormat="1" ht="24">
      <c r="A55" s="37" t="s">
        <v>1014</v>
      </c>
      <c r="B55" s="5" t="s">
        <v>966</v>
      </c>
      <c r="C55" s="51" t="s">
        <v>1300</v>
      </c>
      <c r="D55" s="51" t="s">
        <v>1300</v>
      </c>
      <c r="E55" s="205" t="s">
        <v>1289</v>
      </c>
      <c r="F55" s="205" t="s">
        <v>1289</v>
      </c>
      <c r="G55" s="51" t="s">
        <v>1300</v>
      </c>
      <c r="H55" s="51" t="s">
        <v>1300</v>
      </c>
      <c r="I55" s="51" t="s">
        <v>1300</v>
      </c>
      <c r="J55" s="47" t="s">
        <v>18</v>
      </c>
      <c r="K55" s="47" t="s">
        <v>19</v>
      </c>
      <c r="L55" s="298">
        <v>744</v>
      </c>
      <c r="M55" s="298">
        <v>111</v>
      </c>
      <c r="N55" s="37">
        <v>15</v>
      </c>
      <c r="O55" s="307" t="s">
        <v>63</v>
      </c>
      <c r="P55" s="205" t="s">
        <v>1289</v>
      </c>
      <c r="Q55" s="36">
        <v>1324</v>
      </c>
      <c r="R55" s="47" t="s">
        <v>210</v>
      </c>
      <c r="S55" s="51" t="s">
        <v>1300</v>
      </c>
      <c r="T55" s="93" t="s">
        <v>1300</v>
      </c>
      <c r="U55" s="51" t="s">
        <v>1300</v>
      </c>
      <c r="V55" s="299" t="s">
        <v>1417</v>
      </c>
    </row>
    <row r="56" spans="1:22" s="189" customFormat="1" ht="24">
      <c r="A56" s="37" t="s">
        <v>992</v>
      </c>
      <c r="B56" s="5" t="s">
        <v>966</v>
      </c>
      <c r="C56" s="51" t="s">
        <v>167</v>
      </c>
      <c r="D56" s="37" t="s">
        <v>202</v>
      </c>
      <c r="E56" s="205" t="s">
        <v>1289</v>
      </c>
      <c r="F56" s="205" t="s">
        <v>1289</v>
      </c>
      <c r="G56" s="37" t="s">
        <v>970</v>
      </c>
      <c r="H56" s="205" t="s">
        <v>1418</v>
      </c>
      <c r="I56" s="37" t="s">
        <v>13</v>
      </c>
      <c r="J56" s="37" t="s">
        <v>16</v>
      </c>
      <c r="K56" s="37" t="s">
        <v>19</v>
      </c>
      <c r="L56" s="297">
        <v>32</v>
      </c>
      <c r="M56" s="297">
        <v>32</v>
      </c>
      <c r="N56" s="37">
        <v>100</v>
      </c>
      <c r="O56" s="308" t="s">
        <v>62</v>
      </c>
      <c r="P56" s="3" t="s">
        <v>62</v>
      </c>
      <c r="Q56" s="50">
        <v>97.16</v>
      </c>
      <c r="R56" s="37" t="s">
        <v>24</v>
      </c>
      <c r="S56" s="37" t="s">
        <v>31</v>
      </c>
      <c r="T56" s="93">
        <v>41730</v>
      </c>
      <c r="U56" s="205" t="s">
        <v>1417</v>
      </c>
      <c r="V56" s="299" t="s">
        <v>1417</v>
      </c>
    </row>
    <row r="57" spans="1:22" s="189" customFormat="1" ht="24">
      <c r="A57" s="37" t="s">
        <v>203</v>
      </c>
      <c r="B57" s="5" t="s">
        <v>966</v>
      </c>
      <c r="C57" s="51" t="s">
        <v>167</v>
      </c>
      <c r="D57" s="37" t="s">
        <v>204</v>
      </c>
      <c r="E57" s="205" t="s">
        <v>1289</v>
      </c>
      <c r="F57" s="205" t="s">
        <v>1289</v>
      </c>
      <c r="G57" s="37" t="s">
        <v>970</v>
      </c>
      <c r="H57" s="205" t="s">
        <v>1418</v>
      </c>
      <c r="I57" s="37" t="s">
        <v>812</v>
      </c>
      <c r="J57" s="37" t="s">
        <v>18</v>
      </c>
      <c r="K57" s="37" t="s">
        <v>19</v>
      </c>
      <c r="L57" s="297">
        <v>121</v>
      </c>
      <c r="M57" s="297">
        <v>121</v>
      </c>
      <c r="N57" s="37">
        <v>100</v>
      </c>
      <c r="O57" s="308" t="s">
        <v>62</v>
      </c>
      <c r="P57" s="3" t="s">
        <v>62</v>
      </c>
      <c r="Q57" s="50">
        <v>367.25</v>
      </c>
      <c r="R57" s="37" t="s">
        <v>24</v>
      </c>
      <c r="S57" s="37" t="s">
        <v>37</v>
      </c>
      <c r="T57" s="93" t="s">
        <v>967</v>
      </c>
      <c r="U57" s="205" t="s">
        <v>1417</v>
      </c>
      <c r="V57" s="299" t="s">
        <v>1417</v>
      </c>
    </row>
    <row r="58" spans="1:22" s="189" customFormat="1" ht="24">
      <c r="A58" s="37" t="s">
        <v>205</v>
      </c>
      <c r="B58" s="5" t="s">
        <v>966</v>
      </c>
      <c r="C58" s="51" t="s">
        <v>167</v>
      </c>
      <c r="D58" s="37" t="s">
        <v>206</v>
      </c>
      <c r="E58" s="205" t="s">
        <v>1289</v>
      </c>
      <c r="F58" s="205" t="s">
        <v>1289</v>
      </c>
      <c r="G58" s="37" t="s">
        <v>10</v>
      </c>
      <c r="H58" s="205" t="s">
        <v>1418</v>
      </c>
      <c r="I58" s="37" t="s">
        <v>13</v>
      </c>
      <c r="J58" s="37" t="s">
        <v>18</v>
      </c>
      <c r="K58" s="37" t="s">
        <v>612</v>
      </c>
      <c r="L58" s="297">
        <v>352</v>
      </c>
      <c r="M58" s="297">
        <v>282</v>
      </c>
      <c r="N58" s="37">
        <v>80</v>
      </c>
      <c r="O58" s="308" t="s">
        <v>62</v>
      </c>
      <c r="P58" s="3" t="s">
        <v>62</v>
      </c>
      <c r="Q58" s="50">
        <v>28497.919999999998</v>
      </c>
      <c r="R58" s="37" t="s">
        <v>24</v>
      </c>
      <c r="S58" s="37" t="s">
        <v>37</v>
      </c>
      <c r="T58" s="93" t="s">
        <v>967</v>
      </c>
      <c r="U58" s="205" t="s">
        <v>1417</v>
      </c>
      <c r="V58" s="299" t="s">
        <v>1417</v>
      </c>
    </row>
    <row r="59" spans="1:22" s="189" customFormat="1" ht="24">
      <c r="A59" s="37" t="s">
        <v>207</v>
      </c>
      <c r="B59" s="5" t="s">
        <v>966</v>
      </c>
      <c r="C59" s="51" t="s">
        <v>167</v>
      </c>
      <c r="D59" s="37" t="s">
        <v>208</v>
      </c>
      <c r="E59" s="205" t="s">
        <v>1289</v>
      </c>
      <c r="F59" s="205" t="s">
        <v>1289</v>
      </c>
      <c r="G59" s="37" t="s">
        <v>8</v>
      </c>
      <c r="H59" s="205" t="s">
        <v>1418</v>
      </c>
      <c r="I59" s="37" t="s">
        <v>13</v>
      </c>
      <c r="J59" s="37" t="s">
        <v>16</v>
      </c>
      <c r="K59" s="37" t="s">
        <v>19</v>
      </c>
      <c r="L59" s="297">
        <v>24</v>
      </c>
      <c r="M59" s="297">
        <v>24</v>
      </c>
      <c r="N59" s="37">
        <v>100</v>
      </c>
      <c r="O59" s="308" t="s">
        <v>62</v>
      </c>
      <c r="P59" s="3" t="s">
        <v>62</v>
      </c>
      <c r="Q59" s="50">
        <v>182.833</v>
      </c>
      <c r="R59" s="37" t="s">
        <v>24</v>
      </c>
      <c r="S59" s="37" t="s">
        <v>31</v>
      </c>
      <c r="T59" s="93" t="s">
        <v>967</v>
      </c>
      <c r="U59" s="205" t="s">
        <v>1417</v>
      </c>
      <c r="V59" s="299" t="s">
        <v>1417</v>
      </c>
    </row>
  </sheetData>
  <protectedRanges>
    <protectedRange sqref="T9:U10" name="Range1_3_4_1"/>
    <protectedRange sqref="D9:D10" name="Range1_1_4"/>
    <protectedRange sqref="H9:H10" name="Range1_2_3"/>
    <protectedRange sqref="L9:L10" name="Range1_3_31"/>
    <protectedRange sqref="M9:M10" name="Range1_3_32"/>
    <protectedRange sqref="U12" name="Range1_3_4_1_1"/>
    <protectedRange sqref="T13:U13" name="Range1_3_4_1_3"/>
    <protectedRange sqref="T21:U21" name="Range1_3_4_1_4"/>
    <protectedRange sqref="T22:U22" name="Range1_3_4_1_5"/>
    <protectedRange sqref="U23" name="Range1_3_4_1_6"/>
    <protectedRange sqref="U24" name="Range1_3_4_1_7"/>
    <protectedRange sqref="U25" name="Range1_3_4_1_8"/>
    <protectedRange sqref="U26" name="Range1_3_4_1_9"/>
    <protectedRange sqref="U27" name="Range1_3_4_1_10"/>
    <protectedRange sqref="T33" name="Range1_3_4_1_11"/>
    <protectedRange sqref="T34:U34" name="Range1_3_4_1_12"/>
    <protectedRange sqref="T36:U36" name="Range1_3_4_1_13"/>
    <protectedRange sqref="T37:U37" name="Range1_3_4_1_14"/>
    <protectedRange sqref="J37:K37" name="Range1_3_28"/>
    <protectedRange sqref="T39:U39" name="Range1_3_4_1_15"/>
    <protectedRange sqref="A39" name="Range1_7"/>
    <protectedRange sqref="D39" name="Range1_1_4_1"/>
    <protectedRange sqref="H39" name="Range1_2_3_1"/>
    <protectedRange sqref="L39" name="Range1_3_31_1"/>
    <protectedRange sqref="M39" name="Range1_3_32_1"/>
    <protectedRange sqref="V39 P39:R39" name="Range1_3_33"/>
    <protectedRange sqref="Q39" name="Range1_3_30"/>
    <protectedRange sqref="T40:U40" name="Range1_3_4_1_16"/>
    <protectedRange sqref="A40" name="Range1_7_1"/>
    <protectedRange sqref="D40" name="Range1_1_4_2"/>
    <protectedRange sqref="H40" name="Range1_2_3_2"/>
    <protectedRange sqref="L40" name="Range1_3_31_2"/>
    <protectedRange sqref="M40" name="Range1_3_32_2"/>
    <protectedRange sqref="V40 Q40:S40" name="Range1_3_33_1"/>
    <protectedRange sqref="Q40" name="Range1_3_30_1"/>
    <protectedRange sqref="T41:U41" name="Range1_3_4_1_17"/>
    <protectedRange sqref="A41" name="Range1_7_2"/>
    <protectedRange sqref="D41" name="Range1_1_4_3"/>
    <protectedRange sqref="H41" name="Range1_2_3_3"/>
    <protectedRange sqref="L41" name="Range1_3_31_3"/>
    <protectedRange sqref="M41" name="Range1_3_32_3"/>
    <protectedRange sqref="V41 Q41:S41" name="Range1_3_33_2"/>
    <protectedRange sqref="Q41" name="Range1_3_30_2"/>
    <protectedRange sqref="T42:U42" name="Range1_3_4_1_18"/>
    <protectedRange sqref="A42" name="Range1_7_3"/>
    <protectedRange sqref="D42" name="Range1_1_4_4"/>
    <protectedRange sqref="H42" name="Range1_2_3_4"/>
    <protectedRange sqref="L42" name="Range1_3_31_4"/>
    <protectedRange sqref="M42" name="Range1_3_32_4"/>
    <protectedRange sqref="V42 Q42:S42" name="Range1_3_33_3"/>
    <protectedRange sqref="Q42" name="Range1_3_30_3"/>
    <protectedRange sqref="T43:U43" name="Range1_3_4_1_19"/>
    <protectedRange sqref="A43" name="Range1_7_4"/>
    <protectedRange sqref="D43" name="Range1_1_4_5"/>
    <protectedRange sqref="H43" name="Range1_2_3_5"/>
    <protectedRange sqref="L43" name="Range1_3_31_5"/>
    <protectedRange sqref="M43:N43" name="Range1_3_32_5"/>
    <protectedRange sqref="V43 Q43:S43" name="Range1_3_33_4"/>
    <protectedRange sqref="Q43" name="Range1_3_30_4"/>
    <protectedRange sqref="C44" name="Range1_3_34"/>
    <protectedRange sqref="E44" name="Range1_3_3_2"/>
    <protectedRange sqref="V44" name="Range1_3_2_4_1"/>
    <protectedRange sqref="T45:U45" name="Range1_3_4_1_20"/>
    <protectedRange sqref="T46:U47" name="Range1_3_4_1_21"/>
    <protectedRange sqref="A48 F48:H48 J48:M48 V48 C48:D48 Q48:S48" name="Range1_14_1_2"/>
    <protectedRange sqref="T48:U48" name="Range1_3_4_1_22"/>
    <protectedRange sqref="A49 G49:H49 J49:M49 D49 Q49" name="Range1_14_1_2_1"/>
    <protectedRange sqref="A50 C50:H50 J50:M50 V50 Q50:R50" name="Range1_14_1_2_2"/>
    <protectedRange sqref="T50:U50" name="Range1_3_4_1_23"/>
    <protectedRange sqref="A51 J51:M51 V51:V53 Q51" name="Range1_14_1_2_3"/>
    <protectedRange sqref="T52:U53" name="Range1_3_4_1_24"/>
    <protectedRange sqref="A52" name="Range2_3_14"/>
    <protectedRange sqref="D52 Q52:R52 J52:N52" name="Range2_3_15"/>
    <protectedRange sqref="C52:C53 G52:H53" name="Range1_3_29_2"/>
  </protectedRanges>
  <dataConsolidate/>
  <mergeCells count="1">
    <mergeCell ref="C2:E4"/>
  </mergeCells>
  <conditionalFormatting sqref="F7 F12 S13 S33">
    <cfRule type="expression" dxfId="147" priority="6" stopIfTrue="1">
      <formula>#REF!="C"</formula>
    </cfRule>
  </conditionalFormatting>
  <conditionalFormatting sqref="F7 T23 S24:T26 S37 S40:S44 F45 S48 F47:F48">
    <cfRule type="expression" dxfId="146" priority="5" stopIfTrue="1">
      <formula>#REF!="C"</formula>
    </cfRule>
  </conditionalFormatting>
  <conditionalFormatting sqref="F8:F11 F13 F15 F17 V21 E21:G21 F22:F32 E33:F33 F34:F44 E45:F45 E47 F46:F47 E48:F48 D52 F49:F53">
    <cfRule type="expression" dxfId="145" priority="4" stopIfTrue="1">
      <formula>#REF!="C"</formula>
    </cfRule>
  </conditionalFormatting>
  <conditionalFormatting sqref="G8 G27">
    <cfRule type="expression" dxfId="144" priority="3" stopIfTrue="1">
      <formula>#REF!="C"</formula>
    </cfRule>
  </conditionalFormatting>
  <conditionalFormatting sqref="G8 G27">
    <cfRule type="expression" dxfId="143" priority="2" stopIfTrue="1">
      <formula>#REF!="C"</formula>
    </cfRule>
  </conditionalFormatting>
  <conditionalFormatting sqref="G8 G27">
    <cfRule type="expression" dxfId="142" priority="1" stopIfTrue="1">
      <formula>#REF!="C"</formula>
    </cfRule>
  </conditionalFormatting>
  <dataValidations count="6">
    <dataValidation type="list" allowBlank="1" showInputMessage="1" showErrorMessage="1" sqref="S52 S54">
      <formula1>$AS$7:$AS$14</formula1>
    </dataValidation>
    <dataValidation type="list" allowBlank="1" showInputMessage="1" showErrorMessage="1" sqref="I54 I57:I59">
      <formula1>$AV$7:$AV$12</formula1>
    </dataValidation>
    <dataValidation type="list" allowBlank="1" showInputMessage="1" showErrorMessage="1" sqref="J54 J57:J59">
      <formula1>$AQ$7:$AQ$8</formula1>
    </dataValidation>
    <dataValidation type="list" allowBlank="1" showInputMessage="1" showErrorMessage="1" sqref="K54 K57:K59">
      <formula1>$AU$7:$AU$8</formula1>
    </dataValidation>
    <dataValidation type="list" allowBlank="1" showInputMessage="1" showErrorMessage="1" sqref="O54">
      <formula1>$BG$6:$BG$7</formula1>
    </dataValidation>
    <dataValidation type="list" allowBlank="1" showInputMessage="1" showErrorMessage="1" sqref="U54 O57:O59 T57:U59">
      <formula1>$AW$7:$AW$8</formula1>
    </dataValidation>
  </dataValidations>
  <hyperlinks>
    <hyperlink ref="V14:V16" r:id="rId1" display="market.research@ofcom.org.uk"/>
    <hyperlink ref="V17:V18" r:id="rId2" display="market.research@ofcom.org.uk"/>
    <hyperlink ref="V19:V20" r:id="rId3" display="market.research@ofcom.org.uk"/>
    <hyperlink ref="V21" r:id="rId4" display="paul.hirst@education.gsi.gov.uk"/>
    <hyperlink ref="V22" r:id="rId5" display="mailto:anwar.annut@decc.gsi.gov.uk"/>
    <hyperlink ref="V39" r:id="rId6" display="info@statistics.gov.uk"/>
    <hyperlink ref="V40" r:id="rId7" display="info@statistics.gov.uk"/>
    <hyperlink ref="V41" r:id="rId8" display="info@statistics.gov.uk"/>
    <hyperlink ref="V42" r:id="rId9" display="info@statistics.gov.uk"/>
    <hyperlink ref="V43" r:id="rId10" display="info@statistics.gov.uk"/>
    <hyperlink ref="V54" r:id="rId11" display="mailto:statistics@dfpni.gov.uk"/>
    <hyperlink ref="V55" r:id="rId12" display="mailto:statistics@dfpni.gov.uk"/>
    <hyperlink ref="V56" r:id="rId13" display="mailto:statistics@dfpni.gov.uk"/>
    <hyperlink ref="V57" r:id="rId14" display="asu@dsdni.gov.uk"/>
    <hyperlink ref="V58" r:id="rId15" display="asu@dsdni.gov.uk"/>
    <hyperlink ref="V59" r:id="rId16" display="asu@dsdni.gov.uk"/>
  </hyperlinks>
  <pageMargins left="0.7" right="0.7" top="0.75" bottom="0.75" header="0.3" footer="0.3"/>
  <pageSetup paperSize="9" orientation="portrait" r:id="rId17"/>
  <drawing r:id="rId18"/>
</worksheet>
</file>

<file path=xl/worksheets/sheet16.xml><?xml version="1.0" encoding="utf-8"?>
<worksheet xmlns="http://schemas.openxmlformats.org/spreadsheetml/2006/main" xmlns:r="http://schemas.openxmlformats.org/officeDocument/2006/relationships">
  <sheetPr codeName="Sheet20"/>
  <dimension ref="A1:DJ26"/>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1019</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41.25" customHeight="1">
      <c r="A7" s="103" t="s">
        <v>1023</v>
      </c>
      <c r="B7" s="98" t="s">
        <v>1019</v>
      </c>
      <c r="C7" s="35" t="s">
        <v>100</v>
      </c>
      <c r="D7" s="35" t="s">
        <v>1024</v>
      </c>
      <c r="E7" s="119" t="s">
        <v>1299</v>
      </c>
      <c r="F7" s="206" t="s">
        <v>1289</v>
      </c>
      <c r="G7" s="35" t="s">
        <v>8</v>
      </c>
      <c r="H7" s="35" t="s">
        <v>336</v>
      </c>
      <c r="I7" s="35" t="s">
        <v>13</v>
      </c>
      <c r="J7" s="35" t="s">
        <v>18</v>
      </c>
      <c r="K7" s="35" t="s">
        <v>19</v>
      </c>
      <c r="L7" s="223">
        <v>12</v>
      </c>
      <c r="M7" s="223">
        <v>12</v>
      </c>
      <c r="N7" s="35">
        <v>100</v>
      </c>
      <c r="O7" s="212" t="s">
        <v>62</v>
      </c>
      <c r="P7" s="90" t="s">
        <v>63</v>
      </c>
      <c r="Q7" s="224">
        <v>76.575000000000003</v>
      </c>
      <c r="R7" s="35" t="s">
        <v>24</v>
      </c>
      <c r="S7" s="90" t="s">
        <v>25</v>
      </c>
      <c r="T7" s="210" t="s">
        <v>1417</v>
      </c>
      <c r="U7" s="206" t="s">
        <v>1417</v>
      </c>
      <c r="V7" s="35" t="s">
        <v>337</v>
      </c>
    </row>
    <row r="8" spans="1:114" ht="42.75" customHeight="1">
      <c r="A8" s="103" t="s">
        <v>1022</v>
      </c>
      <c r="B8" s="98" t="s">
        <v>1019</v>
      </c>
      <c r="C8" s="35" t="s">
        <v>100</v>
      </c>
      <c r="D8" s="35" t="s">
        <v>335</v>
      </c>
      <c r="E8" s="119" t="s">
        <v>1299</v>
      </c>
      <c r="F8" s="206" t="s">
        <v>1289</v>
      </c>
      <c r="G8" s="35" t="s">
        <v>8</v>
      </c>
      <c r="H8" s="35" t="s">
        <v>336</v>
      </c>
      <c r="I8" s="35" t="s">
        <v>13</v>
      </c>
      <c r="J8" s="35" t="s">
        <v>18</v>
      </c>
      <c r="K8" s="35" t="s">
        <v>19</v>
      </c>
      <c r="L8" s="223">
        <v>13</v>
      </c>
      <c r="M8" s="223">
        <v>13</v>
      </c>
      <c r="N8" s="35">
        <v>100</v>
      </c>
      <c r="O8" s="212" t="s">
        <v>62</v>
      </c>
      <c r="P8" s="90" t="s">
        <v>63</v>
      </c>
      <c r="Q8" s="224">
        <v>68.407000000000011</v>
      </c>
      <c r="R8" s="35" t="s">
        <v>24</v>
      </c>
      <c r="S8" s="90" t="s">
        <v>25</v>
      </c>
      <c r="T8" s="210" t="s">
        <v>1417</v>
      </c>
      <c r="U8" s="206" t="s">
        <v>1417</v>
      </c>
      <c r="V8" s="35" t="s">
        <v>337</v>
      </c>
    </row>
    <row r="9" spans="1:114" ht="40.5" customHeight="1">
      <c r="A9" s="296" t="s">
        <v>320</v>
      </c>
      <c r="B9" s="98" t="s">
        <v>1019</v>
      </c>
      <c r="C9" s="35" t="s">
        <v>100</v>
      </c>
      <c r="D9" s="35" t="s">
        <v>322</v>
      </c>
      <c r="E9" s="119" t="s">
        <v>1299</v>
      </c>
      <c r="F9" s="206" t="s">
        <v>1289</v>
      </c>
      <c r="G9" s="35" t="s">
        <v>9</v>
      </c>
      <c r="H9" s="206" t="s">
        <v>1418</v>
      </c>
      <c r="I9" s="35" t="s">
        <v>15</v>
      </c>
      <c r="J9" s="35" t="s">
        <v>16</v>
      </c>
      <c r="K9" s="35" t="s">
        <v>19</v>
      </c>
      <c r="L9" s="223">
        <v>550</v>
      </c>
      <c r="M9" s="223">
        <v>482</v>
      </c>
      <c r="N9" s="35">
        <v>88</v>
      </c>
      <c r="O9" s="212" t="s">
        <v>62</v>
      </c>
      <c r="P9" s="90" t="s">
        <v>63</v>
      </c>
      <c r="Q9" s="224">
        <v>21970.639999999999</v>
      </c>
      <c r="R9" s="35" t="s">
        <v>24</v>
      </c>
      <c r="S9" s="90" t="s">
        <v>25</v>
      </c>
      <c r="T9" s="210" t="s">
        <v>1417</v>
      </c>
      <c r="U9" s="206" t="s">
        <v>1417</v>
      </c>
      <c r="V9" s="35" t="s">
        <v>323</v>
      </c>
    </row>
    <row r="10" spans="1:114" ht="79.5" customHeight="1">
      <c r="A10" s="296" t="s">
        <v>324</v>
      </c>
      <c r="B10" s="98" t="s">
        <v>1019</v>
      </c>
      <c r="C10" s="35" t="s">
        <v>100</v>
      </c>
      <c r="D10" s="35" t="s">
        <v>325</v>
      </c>
      <c r="E10" s="119" t="s">
        <v>1299</v>
      </c>
      <c r="F10" s="206" t="s">
        <v>1289</v>
      </c>
      <c r="G10" s="35" t="s">
        <v>10</v>
      </c>
      <c r="H10" s="206" t="s">
        <v>1418</v>
      </c>
      <c r="I10" s="35" t="s">
        <v>15</v>
      </c>
      <c r="J10" s="35" t="s">
        <v>17</v>
      </c>
      <c r="K10" s="35" t="s">
        <v>612</v>
      </c>
      <c r="L10" s="223">
        <v>150</v>
      </c>
      <c r="M10" s="223">
        <v>145</v>
      </c>
      <c r="N10" s="35">
        <v>97</v>
      </c>
      <c r="O10" s="212" t="s">
        <v>62</v>
      </c>
      <c r="P10" s="90" t="s">
        <v>63</v>
      </c>
      <c r="Q10" s="224">
        <v>3265.65</v>
      </c>
      <c r="R10" s="35" t="s">
        <v>24</v>
      </c>
      <c r="S10" s="90" t="s">
        <v>25</v>
      </c>
      <c r="T10" s="210" t="s">
        <v>1417</v>
      </c>
      <c r="U10" s="206" t="s">
        <v>1417</v>
      </c>
      <c r="V10" s="35" t="s">
        <v>326</v>
      </c>
    </row>
    <row r="11" spans="1:114" ht="48">
      <c r="A11" s="296" t="s">
        <v>327</v>
      </c>
      <c r="B11" s="98" t="s">
        <v>1019</v>
      </c>
      <c r="C11" s="35" t="s">
        <v>100</v>
      </c>
      <c r="D11" s="35" t="s">
        <v>328</v>
      </c>
      <c r="E11" s="119" t="s">
        <v>1299</v>
      </c>
      <c r="F11" s="206" t="s">
        <v>1289</v>
      </c>
      <c r="G11" s="35" t="s">
        <v>10</v>
      </c>
      <c r="H11" s="206" t="s">
        <v>1418</v>
      </c>
      <c r="I11" s="35" t="s">
        <v>15</v>
      </c>
      <c r="J11" s="35" t="s">
        <v>17</v>
      </c>
      <c r="K11" s="35" t="s">
        <v>612</v>
      </c>
      <c r="L11" s="223">
        <v>90</v>
      </c>
      <c r="M11" s="223">
        <v>79</v>
      </c>
      <c r="N11" s="35">
        <v>88</v>
      </c>
      <c r="O11" s="212" t="s">
        <v>62</v>
      </c>
      <c r="P11" s="90" t="s">
        <v>63</v>
      </c>
      <c r="Q11" s="224">
        <v>880603.5</v>
      </c>
      <c r="R11" s="35" t="s">
        <v>24</v>
      </c>
      <c r="S11" s="90" t="s">
        <v>25</v>
      </c>
      <c r="T11" s="210" t="s">
        <v>1417</v>
      </c>
      <c r="U11" s="206" t="s">
        <v>1417</v>
      </c>
      <c r="V11" s="35" t="s">
        <v>323</v>
      </c>
    </row>
    <row r="12" spans="1:114" ht="72">
      <c r="A12" s="296" t="s">
        <v>329</v>
      </c>
      <c r="B12" s="98" t="s">
        <v>1019</v>
      </c>
      <c r="C12" s="35" t="s">
        <v>100</v>
      </c>
      <c r="D12" s="35" t="s">
        <v>1021</v>
      </c>
      <c r="E12" s="258" t="s">
        <v>1299</v>
      </c>
      <c r="F12" s="206" t="s">
        <v>1289</v>
      </c>
      <c r="G12" s="35" t="s">
        <v>10</v>
      </c>
      <c r="H12" s="206" t="s">
        <v>1418</v>
      </c>
      <c r="I12" s="35" t="s">
        <v>15</v>
      </c>
      <c r="J12" s="35" t="s">
        <v>17</v>
      </c>
      <c r="K12" s="35" t="s">
        <v>612</v>
      </c>
      <c r="L12" s="223">
        <v>90</v>
      </c>
      <c r="M12" s="223">
        <v>90</v>
      </c>
      <c r="N12" s="103">
        <v>100</v>
      </c>
      <c r="O12" s="212" t="s">
        <v>62</v>
      </c>
      <c r="P12" s="206" t="s">
        <v>1289</v>
      </c>
      <c r="Q12" s="224">
        <v>2784.28</v>
      </c>
      <c r="R12" s="35" t="s">
        <v>24</v>
      </c>
      <c r="S12" s="90" t="s">
        <v>25</v>
      </c>
      <c r="T12" s="210" t="s">
        <v>1417</v>
      </c>
      <c r="U12" s="206" t="s">
        <v>1417</v>
      </c>
      <c r="V12" s="35" t="s">
        <v>323</v>
      </c>
      <c r="W12" s="21"/>
      <c r="X12" s="22"/>
    </row>
    <row r="13" spans="1:114" ht="84">
      <c r="A13" s="103" t="s">
        <v>330</v>
      </c>
      <c r="B13" s="98" t="s">
        <v>1019</v>
      </c>
      <c r="C13" s="35" t="s">
        <v>100</v>
      </c>
      <c r="D13" s="35" t="s">
        <v>331</v>
      </c>
      <c r="E13" s="119" t="s">
        <v>1299</v>
      </c>
      <c r="F13" s="206" t="s">
        <v>1289</v>
      </c>
      <c r="G13" s="35" t="s">
        <v>8</v>
      </c>
      <c r="H13" s="35" t="s">
        <v>332</v>
      </c>
      <c r="I13" s="35" t="s">
        <v>13</v>
      </c>
      <c r="J13" s="35" t="s">
        <v>16</v>
      </c>
      <c r="K13" s="35" t="s">
        <v>19</v>
      </c>
      <c r="L13" s="223">
        <v>13199</v>
      </c>
      <c r="M13" s="223">
        <v>11998</v>
      </c>
      <c r="N13" s="35">
        <v>91</v>
      </c>
      <c r="O13" s="212" t="s">
        <v>62</v>
      </c>
      <c r="P13" s="90" t="s">
        <v>62</v>
      </c>
      <c r="Q13" s="224">
        <v>76548.69</v>
      </c>
      <c r="R13" s="35" t="s">
        <v>24</v>
      </c>
      <c r="S13" s="90" t="s">
        <v>25</v>
      </c>
      <c r="T13" s="210" t="s">
        <v>1417</v>
      </c>
      <c r="U13" s="206" t="s">
        <v>1417</v>
      </c>
      <c r="V13" s="35" t="s">
        <v>333</v>
      </c>
      <c r="W13" s="21"/>
      <c r="X13" s="22"/>
    </row>
    <row r="14" spans="1:114" ht="24">
      <c r="A14" s="103" t="s">
        <v>338</v>
      </c>
      <c r="B14" s="98" t="s">
        <v>1019</v>
      </c>
      <c r="C14" s="35" t="s">
        <v>100</v>
      </c>
      <c r="D14" s="35" t="s">
        <v>339</v>
      </c>
      <c r="E14" s="119" t="s">
        <v>1299</v>
      </c>
      <c r="F14" s="206" t="s">
        <v>1289</v>
      </c>
      <c r="G14" s="35" t="s">
        <v>8</v>
      </c>
      <c r="H14" s="35" t="s">
        <v>336</v>
      </c>
      <c r="I14" s="35" t="s">
        <v>13</v>
      </c>
      <c r="J14" s="35" t="s">
        <v>18</v>
      </c>
      <c r="K14" s="35" t="s">
        <v>19</v>
      </c>
      <c r="L14" s="223">
        <v>19</v>
      </c>
      <c r="M14" s="223">
        <v>17</v>
      </c>
      <c r="N14" s="35">
        <v>89</v>
      </c>
      <c r="O14" s="212" t="s">
        <v>62</v>
      </c>
      <c r="P14" s="35" t="s">
        <v>340</v>
      </c>
      <c r="Q14" s="224">
        <v>199.09500000000003</v>
      </c>
      <c r="R14" s="35" t="s">
        <v>24</v>
      </c>
      <c r="S14" s="90" t="s">
        <v>25</v>
      </c>
      <c r="T14" s="210" t="s">
        <v>1417</v>
      </c>
      <c r="U14" s="206" t="s">
        <v>1417</v>
      </c>
      <c r="V14" s="35" t="s">
        <v>337</v>
      </c>
    </row>
    <row r="15" spans="1:114" ht="76.5" customHeight="1">
      <c r="A15" s="296" t="s">
        <v>341</v>
      </c>
      <c r="B15" s="98" t="s">
        <v>1019</v>
      </c>
      <c r="C15" s="35" t="s">
        <v>100</v>
      </c>
      <c r="D15" s="35" t="s">
        <v>342</v>
      </c>
      <c r="E15" s="119" t="s">
        <v>1299</v>
      </c>
      <c r="F15" s="206" t="s">
        <v>1289</v>
      </c>
      <c r="G15" s="35" t="s">
        <v>9</v>
      </c>
      <c r="H15" s="35" t="s">
        <v>332</v>
      </c>
      <c r="I15" s="35" t="s">
        <v>13</v>
      </c>
      <c r="J15" s="35" t="s">
        <v>16</v>
      </c>
      <c r="K15" s="35" t="s">
        <v>19</v>
      </c>
      <c r="L15" s="223">
        <v>3312</v>
      </c>
      <c r="M15" s="223">
        <v>2591</v>
      </c>
      <c r="N15" s="35">
        <v>78</v>
      </c>
      <c r="O15" s="212" t="s">
        <v>62</v>
      </c>
      <c r="P15" s="90" t="s">
        <v>62</v>
      </c>
      <c r="Q15" s="224">
        <v>24634.066500000001</v>
      </c>
      <c r="R15" s="35" t="s">
        <v>24</v>
      </c>
      <c r="S15" s="90" t="s">
        <v>25</v>
      </c>
      <c r="T15" s="210" t="s">
        <v>1417</v>
      </c>
      <c r="U15" s="206" t="s">
        <v>1417</v>
      </c>
      <c r="V15" s="35" t="s">
        <v>333</v>
      </c>
      <c r="W15" s="31"/>
    </row>
    <row r="16" spans="1:114" ht="72" customHeight="1">
      <c r="A16" s="103" t="s">
        <v>343</v>
      </c>
      <c r="B16" s="98" t="s">
        <v>1019</v>
      </c>
      <c r="C16" s="35" t="s">
        <v>100</v>
      </c>
      <c r="D16" s="35" t="s">
        <v>344</v>
      </c>
      <c r="E16" s="119" t="s">
        <v>1299</v>
      </c>
      <c r="F16" s="206" t="s">
        <v>1289</v>
      </c>
      <c r="G16" s="35" t="s">
        <v>8</v>
      </c>
      <c r="H16" s="35" t="s">
        <v>336</v>
      </c>
      <c r="I16" s="35" t="s">
        <v>13</v>
      </c>
      <c r="J16" s="35" t="s">
        <v>16</v>
      </c>
      <c r="K16" s="35" t="s">
        <v>19</v>
      </c>
      <c r="L16" s="223">
        <v>20</v>
      </c>
      <c r="M16" s="223">
        <v>20</v>
      </c>
      <c r="N16" s="35">
        <v>100</v>
      </c>
      <c r="O16" s="212" t="s">
        <v>62</v>
      </c>
      <c r="P16" s="90" t="s">
        <v>62</v>
      </c>
      <c r="Q16" s="224">
        <v>106.18400000000001</v>
      </c>
      <c r="R16" s="35" t="s">
        <v>24</v>
      </c>
      <c r="S16" s="35" t="s">
        <v>31</v>
      </c>
      <c r="T16" s="210" t="s">
        <v>1417</v>
      </c>
      <c r="U16" s="206" t="s">
        <v>1417</v>
      </c>
      <c r="V16" s="35" t="s">
        <v>337</v>
      </c>
      <c r="W16" s="31"/>
    </row>
    <row r="17" spans="1:23" ht="36">
      <c r="A17" s="296" t="s">
        <v>345</v>
      </c>
      <c r="B17" s="98" t="s">
        <v>1019</v>
      </c>
      <c r="C17" s="35" t="s">
        <v>100</v>
      </c>
      <c r="D17" s="35" t="s">
        <v>346</v>
      </c>
      <c r="E17" s="119" t="s">
        <v>1299</v>
      </c>
      <c r="F17" s="206" t="s">
        <v>1289</v>
      </c>
      <c r="G17" s="35" t="s">
        <v>9</v>
      </c>
      <c r="H17" s="206" t="s">
        <v>1418</v>
      </c>
      <c r="I17" s="35" t="s">
        <v>15</v>
      </c>
      <c r="J17" s="35" t="s">
        <v>18</v>
      </c>
      <c r="K17" s="35" t="s">
        <v>19</v>
      </c>
      <c r="L17" s="223">
        <v>9</v>
      </c>
      <c r="M17" s="223">
        <v>9</v>
      </c>
      <c r="N17" s="35">
        <v>100</v>
      </c>
      <c r="O17" s="212" t="s">
        <v>62</v>
      </c>
      <c r="P17" s="90" t="s">
        <v>63</v>
      </c>
      <c r="Q17" s="224">
        <v>166.61</v>
      </c>
      <c r="R17" s="35" t="s">
        <v>24</v>
      </c>
      <c r="S17" s="90" t="s">
        <v>25</v>
      </c>
      <c r="T17" s="210" t="s">
        <v>1417</v>
      </c>
      <c r="U17" s="206" t="s">
        <v>1417</v>
      </c>
      <c r="V17" s="35" t="s">
        <v>323</v>
      </c>
      <c r="W17" s="31"/>
    </row>
    <row r="18" spans="1:23" ht="58.5" customHeight="1">
      <c r="A18" s="296" t="s">
        <v>347</v>
      </c>
      <c r="B18" s="98" t="s">
        <v>1019</v>
      </c>
      <c r="C18" s="35" t="s">
        <v>100</v>
      </c>
      <c r="D18" s="35" t="s">
        <v>1027</v>
      </c>
      <c r="E18" s="119" t="s">
        <v>1299</v>
      </c>
      <c r="F18" s="206" t="s">
        <v>1289</v>
      </c>
      <c r="G18" s="35" t="s">
        <v>9</v>
      </c>
      <c r="H18" s="206" t="s">
        <v>1418</v>
      </c>
      <c r="I18" s="35" t="s">
        <v>15</v>
      </c>
      <c r="J18" s="35" t="s">
        <v>16</v>
      </c>
      <c r="K18" s="35" t="s">
        <v>19</v>
      </c>
      <c r="L18" s="223">
        <v>105</v>
      </c>
      <c r="M18" s="223">
        <v>95</v>
      </c>
      <c r="N18" s="35">
        <v>90</v>
      </c>
      <c r="O18" s="212" t="s">
        <v>62</v>
      </c>
      <c r="P18" s="206" t="s">
        <v>1289</v>
      </c>
      <c r="Q18" s="224">
        <v>370.25</v>
      </c>
      <c r="R18" s="35" t="s">
        <v>24</v>
      </c>
      <c r="S18" s="35" t="s">
        <v>37</v>
      </c>
      <c r="T18" s="210" t="s">
        <v>1417</v>
      </c>
      <c r="U18" s="206" t="s">
        <v>1417</v>
      </c>
      <c r="V18" s="35" t="s">
        <v>323</v>
      </c>
      <c r="W18" s="31"/>
    </row>
    <row r="19" spans="1:23" ht="82.5" customHeight="1">
      <c r="A19" s="296" t="s">
        <v>1025</v>
      </c>
      <c r="B19" s="98" t="s">
        <v>1019</v>
      </c>
      <c r="C19" s="35" t="s">
        <v>100</v>
      </c>
      <c r="D19" s="35" t="s">
        <v>1026</v>
      </c>
      <c r="E19" s="119" t="s">
        <v>1299</v>
      </c>
      <c r="F19" s="206" t="s">
        <v>1289</v>
      </c>
      <c r="G19" s="35" t="s">
        <v>8</v>
      </c>
      <c r="H19" s="35" t="s">
        <v>336</v>
      </c>
      <c r="I19" s="35" t="s">
        <v>13</v>
      </c>
      <c r="J19" s="35" t="s">
        <v>16</v>
      </c>
      <c r="K19" s="35" t="s">
        <v>19</v>
      </c>
      <c r="L19" s="223">
        <v>7</v>
      </c>
      <c r="M19" s="223">
        <v>7</v>
      </c>
      <c r="N19" s="35">
        <v>100</v>
      </c>
      <c r="O19" s="212" t="s">
        <v>62</v>
      </c>
      <c r="P19" s="90" t="s">
        <v>62</v>
      </c>
      <c r="Q19" s="224">
        <v>37.777000000000008</v>
      </c>
      <c r="R19" s="35" t="s">
        <v>24</v>
      </c>
      <c r="S19" s="35" t="s">
        <v>31</v>
      </c>
      <c r="T19" s="210" t="s">
        <v>1417</v>
      </c>
      <c r="U19" s="206" t="s">
        <v>1417</v>
      </c>
      <c r="V19" s="35" t="s">
        <v>337</v>
      </c>
    </row>
    <row r="20" spans="1:23" ht="82.5" customHeight="1">
      <c r="A20" s="296" t="s">
        <v>348</v>
      </c>
      <c r="B20" s="98" t="s">
        <v>1019</v>
      </c>
      <c r="C20" s="35" t="s">
        <v>100</v>
      </c>
      <c r="D20" s="35" t="s">
        <v>349</v>
      </c>
      <c r="E20" s="119" t="s">
        <v>1299</v>
      </c>
      <c r="F20" s="206" t="s">
        <v>1289</v>
      </c>
      <c r="G20" s="35" t="s">
        <v>10</v>
      </c>
      <c r="H20" s="206" t="s">
        <v>1418</v>
      </c>
      <c r="I20" s="35" t="s">
        <v>15</v>
      </c>
      <c r="J20" s="35" t="s">
        <v>17</v>
      </c>
      <c r="K20" s="35" t="s">
        <v>612</v>
      </c>
      <c r="L20" s="223">
        <v>151</v>
      </c>
      <c r="M20" s="223">
        <v>151</v>
      </c>
      <c r="N20" s="35">
        <v>100</v>
      </c>
      <c r="O20" s="212" t="s">
        <v>62</v>
      </c>
      <c r="P20" s="90" t="s">
        <v>63</v>
      </c>
      <c r="Q20" s="224">
        <v>1641.35</v>
      </c>
      <c r="R20" s="35" t="s">
        <v>24</v>
      </c>
      <c r="S20" s="90" t="s">
        <v>25</v>
      </c>
      <c r="T20" s="210" t="s">
        <v>1417</v>
      </c>
      <c r="U20" s="206" t="s">
        <v>1417</v>
      </c>
      <c r="V20" s="35" t="s">
        <v>350</v>
      </c>
    </row>
    <row r="21" spans="1:23" ht="82.5" customHeight="1">
      <c r="A21" s="296" t="s">
        <v>351</v>
      </c>
      <c r="B21" s="98" t="s">
        <v>1019</v>
      </c>
      <c r="C21" s="35" t="s">
        <v>100</v>
      </c>
      <c r="D21" s="35" t="s">
        <v>352</v>
      </c>
      <c r="E21" s="119" t="s">
        <v>1299</v>
      </c>
      <c r="F21" s="206" t="s">
        <v>1289</v>
      </c>
      <c r="G21" s="35" t="s">
        <v>10</v>
      </c>
      <c r="H21" s="206" t="s">
        <v>1418</v>
      </c>
      <c r="I21" s="35" t="s">
        <v>15</v>
      </c>
      <c r="J21" s="35" t="s">
        <v>17</v>
      </c>
      <c r="K21" s="35" t="s">
        <v>612</v>
      </c>
      <c r="L21" s="223">
        <v>151</v>
      </c>
      <c r="M21" s="223">
        <v>151</v>
      </c>
      <c r="N21" s="35">
        <v>100</v>
      </c>
      <c r="O21" s="212" t="s">
        <v>62</v>
      </c>
      <c r="P21" s="90" t="s">
        <v>63</v>
      </c>
      <c r="Q21" s="224">
        <v>1515.8349999999998</v>
      </c>
      <c r="R21" s="35" t="s">
        <v>24</v>
      </c>
      <c r="S21" s="90" t="s">
        <v>25</v>
      </c>
      <c r="T21" s="210" t="s">
        <v>1417</v>
      </c>
      <c r="U21" s="206" t="s">
        <v>1417</v>
      </c>
      <c r="V21" s="35" t="s">
        <v>350</v>
      </c>
    </row>
    <row r="22" spans="1:23" ht="82.5" customHeight="1">
      <c r="A22" s="296" t="s">
        <v>361</v>
      </c>
      <c r="B22" s="98" t="s">
        <v>1019</v>
      </c>
      <c r="C22" s="35" t="s">
        <v>100</v>
      </c>
      <c r="D22" s="35" t="s">
        <v>362</v>
      </c>
      <c r="E22" s="119" t="s">
        <v>1299</v>
      </c>
      <c r="F22" s="206" t="s">
        <v>1289</v>
      </c>
      <c r="G22" s="35" t="s">
        <v>10</v>
      </c>
      <c r="H22" s="206" t="s">
        <v>1418</v>
      </c>
      <c r="I22" s="35" t="s">
        <v>1029</v>
      </c>
      <c r="J22" s="35" t="s">
        <v>18</v>
      </c>
      <c r="K22" s="90" t="s">
        <v>1060</v>
      </c>
      <c r="L22" s="223">
        <v>12852</v>
      </c>
      <c r="M22" s="223">
        <v>7439</v>
      </c>
      <c r="N22" s="35">
        <v>58</v>
      </c>
      <c r="O22" s="212" t="s">
        <v>62</v>
      </c>
      <c r="P22" s="90" t="s">
        <v>63</v>
      </c>
      <c r="Q22" s="223" t="s">
        <v>1515</v>
      </c>
      <c r="R22" s="35" t="s">
        <v>24</v>
      </c>
      <c r="S22" s="35" t="s">
        <v>53</v>
      </c>
      <c r="T22" s="94">
        <v>1965</v>
      </c>
      <c r="U22" s="206" t="s">
        <v>1417</v>
      </c>
      <c r="V22" s="35" t="s">
        <v>363</v>
      </c>
    </row>
    <row r="23" spans="1:23" ht="36">
      <c r="A23" s="296" t="s">
        <v>353</v>
      </c>
      <c r="B23" s="98" t="s">
        <v>1019</v>
      </c>
      <c r="C23" s="35" t="s">
        <v>100</v>
      </c>
      <c r="D23" s="35" t="s">
        <v>354</v>
      </c>
      <c r="E23" s="119" t="s">
        <v>1299</v>
      </c>
      <c r="F23" s="206" t="s">
        <v>1289</v>
      </c>
      <c r="G23" s="35" t="s">
        <v>9</v>
      </c>
      <c r="H23" s="35" t="s">
        <v>355</v>
      </c>
      <c r="I23" s="35" t="s">
        <v>15</v>
      </c>
      <c r="J23" s="35" t="s">
        <v>18</v>
      </c>
      <c r="K23" s="35" t="s">
        <v>19</v>
      </c>
      <c r="L23" s="223">
        <v>18</v>
      </c>
      <c r="M23" s="223">
        <v>18</v>
      </c>
      <c r="N23" s="35">
        <v>100</v>
      </c>
      <c r="O23" s="212" t="s">
        <v>62</v>
      </c>
      <c r="P23" s="206" t="s">
        <v>1289</v>
      </c>
      <c r="Q23" s="224">
        <v>81.459999999999994</v>
      </c>
      <c r="R23" s="35" t="s">
        <v>24</v>
      </c>
      <c r="S23" s="35" t="s">
        <v>37</v>
      </c>
      <c r="T23" s="210" t="s">
        <v>1417</v>
      </c>
      <c r="U23" s="206" t="s">
        <v>1417</v>
      </c>
      <c r="V23" s="35" t="s">
        <v>323</v>
      </c>
    </row>
    <row r="24" spans="1:23" ht="54" customHeight="1">
      <c r="A24" s="103" t="s">
        <v>356</v>
      </c>
      <c r="B24" s="98" t="s">
        <v>1019</v>
      </c>
      <c r="C24" s="35" t="s">
        <v>100</v>
      </c>
      <c r="D24" s="35" t="s">
        <v>1028</v>
      </c>
      <c r="E24" s="119" t="s">
        <v>1299</v>
      </c>
      <c r="F24" s="206" t="s">
        <v>1289</v>
      </c>
      <c r="G24" s="35" t="s">
        <v>8</v>
      </c>
      <c r="H24" s="35" t="s">
        <v>336</v>
      </c>
      <c r="I24" s="35" t="s">
        <v>15</v>
      </c>
      <c r="J24" s="35" t="s">
        <v>16</v>
      </c>
      <c r="K24" s="35" t="s">
        <v>19</v>
      </c>
      <c r="L24" s="223">
        <v>17500</v>
      </c>
      <c r="M24" s="223">
        <v>17500</v>
      </c>
      <c r="N24" s="35">
        <v>100</v>
      </c>
      <c r="O24" s="212" t="s">
        <v>62</v>
      </c>
      <c r="P24" s="90" t="s">
        <v>62</v>
      </c>
      <c r="Q24" s="224">
        <v>36041.300000000003</v>
      </c>
      <c r="R24" s="35" t="s">
        <v>24</v>
      </c>
      <c r="S24" s="35" t="s">
        <v>37</v>
      </c>
      <c r="T24" s="210" t="s">
        <v>1417</v>
      </c>
      <c r="U24" s="206" t="s">
        <v>1417</v>
      </c>
      <c r="V24" s="35" t="s">
        <v>337</v>
      </c>
    </row>
    <row r="25" spans="1:23" ht="48">
      <c r="A25" s="103" t="s">
        <v>357</v>
      </c>
      <c r="B25" s="98" t="s">
        <v>1019</v>
      </c>
      <c r="C25" s="35" t="s">
        <v>100</v>
      </c>
      <c r="D25" s="35" t="s">
        <v>358</v>
      </c>
      <c r="E25" s="119" t="s">
        <v>1299</v>
      </c>
      <c r="F25" s="206" t="s">
        <v>1289</v>
      </c>
      <c r="G25" s="35" t="s">
        <v>9</v>
      </c>
      <c r="H25" s="35" t="s">
        <v>336</v>
      </c>
      <c r="I25" s="35" t="s">
        <v>13</v>
      </c>
      <c r="J25" s="35" t="s">
        <v>16</v>
      </c>
      <c r="K25" s="35" t="s">
        <v>19</v>
      </c>
      <c r="L25" s="223">
        <v>61</v>
      </c>
      <c r="M25" s="223">
        <v>61</v>
      </c>
      <c r="N25" s="35">
        <v>100</v>
      </c>
      <c r="O25" s="212" t="s">
        <v>62</v>
      </c>
      <c r="P25" s="90" t="s">
        <v>62</v>
      </c>
      <c r="Q25" s="224">
        <v>228.1935</v>
      </c>
      <c r="R25" s="35" t="s">
        <v>24</v>
      </c>
      <c r="S25" s="35" t="s">
        <v>37</v>
      </c>
      <c r="T25" s="210" t="s">
        <v>1417</v>
      </c>
      <c r="U25" s="206" t="s">
        <v>1417</v>
      </c>
      <c r="V25" s="35" t="s">
        <v>337</v>
      </c>
    </row>
    <row r="26" spans="1:23" s="189" customFormat="1" ht="36">
      <c r="A26" s="296" t="s">
        <v>359</v>
      </c>
      <c r="B26" s="98" t="s">
        <v>1019</v>
      </c>
      <c r="C26" s="35" t="s">
        <v>100</v>
      </c>
      <c r="D26" s="35" t="s">
        <v>360</v>
      </c>
      <c r="E26" s="119" t="s">
        <v>1299</v>
      </c>
      <c r="F26" s="206" t="s">
        <v>1289</v>
      </c>
      <c r="G26" s="35" t="s">
        <v>970</v>
      </c>
      <c r="H26" s="206" t="s">
        <v>1418</v>
      </c>
      <c r="I26" s="35" t="s">
        <v>15</v>
      </c>
      <c r="J26" s="35" t="s">
        <v>17</v>
      </c>
      <c r="K26" s="35" t="s">
        <v>612</v>
      </c>
      <c r="L26" s="223">
        <v>316</v>
      </c>
      <c r="M26" s="223">
        <v>300</v>
      </c>
      <c r="N26" s="35">
        <v>95</v>
      </c>
      <c r="O26" s="285" t="s">
        <v>62</v>
      </c>
      <c r="P26" s="90" t="s">
        <v>63</v>
      </c>
      <c r="Q26" s="224">
        <v>1575</v>
      </c>
      <c r="R26" s="35" t="s">
        <v>24</v>
      </c>
      <c r="S26" s="94" t="s">
        <v>1422</v>
      </c>
      <c r="T26" s="210" t="s">
        <v>1417</v>
      </c>
      <c r="U26" s="35" t="s">
        <v>111</v>
      </c>
      <c r="V26" s="35" t="s">
        <v>323</v>
      </c>
    </row>
  </sheetData>
  <protectedRanges>
    <protectedRange sqref="C309:D312 U309:V312 P309:P312 S309:S312 G309:H312" name="Range1_14_1"/>
    <protectedRange sqref="T309:T312" name="Range1_14_2_1"/>
    <protectedRange sqref="C303:C308 E307:E308 G303:H307 H308" name="Range1_3_29"/>
    <protectedRange sqref="Q309" name="Range2_3_17"/>
    <protectedRange sqref="A97 V97 J97:M97 P97:Q97" name="Range1_3_2_1_2"/>
    <protectedRange sqref="A110 J110:M110 P110:Q110" name="Range2_3_1_1_1"/>
    <protectedRange sqref="U267:V267 A256:A290 P298:P301 C256:D269 C279:D279 D278 C283:H283 D281:E281 C274:E274 D270:H270 F256:H258 C271:D273 F272:H272 C275:D277 F277:H277 C282:D282 F261:H266 G259:H260 F268:H268 G267:H267 G269:H269 G271:H271 G273:H276 G278:H282 J256:N290 P256:S279 P281:S283 P280:Q280 P284:Q290 D280 V256:V266 V268:V279 V282:V293" name="Range1_14_1_1"/>
    <protectedRange sqref="U40:U45 T55:U58 T61:U61 T62:T63 U62:U70 U75:U81 U84:U86 U89 U92:U96 T98:U98 U99:U102 U33:U36 T29:U29 T41:T45 T66:T70 T75:T76 T78:T80 T203:T204 T230:T279 T116:U124 T128:U194 U196 U200 U203 T207:U228 U230:U266 U268:U279 T281:U283 T291:U297 T302:U302 T39:U39" name="Range1_3_4_1_2"/>
    <protectedRange sqref="C27 E27:H27" name="Range1_3_1_4_1"/>
    <protectedRange sqref="C33 E33 H33:H36" name="Range1_3_2_1_1_2"/>
    <protectedRange sqref="E35 C35" name="Range1_3_3_1_1"/>
    <protectedRange sqref="E36 C36" name="Range1_3_5_1_1"/>
    <protectedRange sqref="G50 G52:G53" name="Range1_3_15_1"/>
    <protectedRange sqref="A56:A57" name="Range1_3_16_1"/>
    <protectedRange sqref="Q57:R57 J57:M57 D57" name="Range2_3_8_1"/>
    <protectedRange sqref="Q56:R56 J56:M56 C57:C58 C56:D56" name="Range1_3_17_1"/>
    <protectedRange sqref="D58" name="Range1_3_1_1_1_1_2"/>
    <protectedRange sqref="J60:K60" name="Range2_3_9_1"/>
    <protectedRange sqref="J59:K59" name="Range1_3_1_5_1"/>
    <protectedRange sqref="Q76:R76 J76:M76 V76" name="Range2_3_10_1"/>
    <protectedRange sqref="V75 H77 J75:K75 E81 C75:C81 H79:H81" name="Range1_3_18_1"/>
    <protectedRange sqref="C88 H88" name="Range1_3_19_1"/>
    <protectedRange sqref="A90" name="Range2_3_11_1"/>
    <protectedRange sqref="G91:H91 E89 C89 C91 E91 H89 H92:H96" name="Range1_3_20_1"/>
    <protectedRange sqref="F90 J90:L90 Q90:R90 T90:V90" name="Range2_3_12_1"/>
    <protectedRange sqref="E90 C90 H90" name="Range1_3_1_6_1"/>
    <protectedRange sqref="C92" name="Range1_3_2_3_2"/>
    <protectedRange sqref="A93" name="Range1_3"/>
    <protectedRange sqref="A94" name="Range1_2_2"/>
    <protectedRange sqref="A95" name="Range1_3_21_1"/>
    <protectedRange sqref="D93" name="Range1_1_3"/>
    <protectedRange sqref="D94" name="Range1_1_1_1"/>
    <protectedRange sqref="D95" name="Range1_4_2"/>
    <protectedRange sqref="A101" name="Range1_5_1"/>
    <protectedRange sqref="A102" name="Range1_2_1_2"/>
    <protectedRange sqref="C99:C102 J99:K99" name="Range1_3_22_1"/>
    <protectedRange sqref="D101" name="Range1_1_2_1"/>
    <protectedRange sqref="D102" name="Range1_4_1_1"/>
    <protectedRange sqref="A115" name="Range1_3_23_1"/>
    <protectedRange sqref="J115:K115" name="Range1_3_24_1"/>
    <protectedRange sqref="M115" name="Range1_3_25_1"/>
    <protectedRange sqref="Q115" name="Range1_3_26_1"/>
    <protectedRange sqref="V115" name="Range1_3_27_1"/>
    <protectedRange sqref="J118:K123 D118:D120 H118:H124" name="Range1_3_28_1"/>
    <protectedRange sqref="A291" name="Range2_3_14_1"/>
    <protectedRange sqref="Q291:S291 J291:N291 D291" name="Range2_3_15_1"/>
    <protectedRange sqref="C291:C297 E296:E297 G291:H292 C270 G293:G296 H293:H297" name="Range1_3_29_1"/>
    <protectedRange sqref="Q298" name="Range2_3_17_1"/>
    <protectedRange sqref="A128:A193" name="Range1_7_1"/>
    <protectedRange sqref="D128:D193 F152" name="Range1_1_4_1"/>
    <protectedRange sqref="H128:H193" name="Range1_2_3_1"/>
    <protectedRange sqref="H194:H206" name="Range1_2_1_1_1"/>
    <protectedRange sqref="L128:L193 L203" name="Range1_3_31_1"/>
    <protectedRange sqref="M128:M193 M203" name="Range1_3_32_1"/>
    <protectedRange sqref="P128 P203 R128:S128 R203:S203 V203 V128:V194 P129:S193" name="Range1_3_33_1"/>
    <protectedRange sqref="A196" name="Range2_3_16_2"/>
    <protectedRange sqref="A195" name="Range1_3_2_4_2"/>
    <protectedRange sqref="R196 O196 D196 T196 J196:M196" name="Range2_3_16_1_1"/>
    <protectedRange sqref="C196:C199 E197:E198 G196" name="Range1_3_34_1"/>
    <protectedRange sqref="R195 T195:V195 J195 V196 C195:F195 L195:M195" name="Range1_3_2_5_1"/>
    <protectedRange sqref="E199" name="Range1_3_3_2_1"/>
    <protectedRange sqref="V199:V200" name="Range1_3_2_4_1_1"/>
    <protectedRange sqref="E201 C206 G204 E205:E206 C201:C204" name="Range1_3_35_1"/>
    <protectedRange sqref="E202 C202" name="Range1_3_1_8_1"/>
    <protectedRange sqref="C200 E200" name="Range1_3_2_1_1_1_1"/>
    <protectedRange sqref="E205" name="Range1_3_2_2_1_1_1"/>
    <protectedRange sqref="C205 E205" name="Range1_3_1_1_1_1_1_1"/>
    <protectedRange sqref="E203" name="Range1_3_2_3_1_1"/>
    <protectedRange sqref="Q128:Q193" name="Range1_3_30_1"/>
    <protectedRange sqref="T10:U10" name="Range1_3_4_1"/>
    <protectedRange sqref="T12:U12" name="Range1_3_4_1_1"/>
    <protectedRange sqref="T13:U13" name="Range1_3_4_1_3"/>
    <protectedRange sqref="T14:U14" name="Range1_3_4_1_4"/>
    <protectedRange sqref="T15:U16" name="Range1_3_4_1_5"/>
    <protectedRange sqref="T17:U17" name="Range1_3_4_1_6"/>
    <protectedRange sqref="T19:U19" name="Range1_3_4_1_7"/>
    <protectedRange sqref="A19" name="Range1_7"/>
    <protectedRange sqref="D19" name="Range1_1_4"/>
    <protectedRange sqref="L19" name="Range1_3_31"/>
    <protectedRange sqref="M19" name="Range1_3_32"/>
    <protectedRange sqref="V19 Q19:R19" name="Range1_3_33"/>
    <protectedRange sqref="Q19" name="Range1_3_30"/>
    <protectedRange sqref="T20:U21" name="Range1_3_4_1_8"/>
    <protectedRange sqref="A20:A21" name="Range1_7_2"/>
    <protectedRange sqref="D20:D21" name="Range1_1_4_2"/>
    <protectedRange sqref="H20" name="Range1_2_3"/>
    <protectedRange sqref="L20:L21" name="Range1_3_31_2"/>
    <protectedRange sqref="M20:M21" name="Range1_3_32_2"/>
    <protectedRange sqref="V20:V21 Q20:R21" name="Range1_3_33_2"/>
    <protectedRange sqref="Q20:Q21" name="Range1_3_30_2"/>
    <protectedRange sqref="T22:U22" name="Range1_3_4_1_9"/>
    <protectedRange sqref="A22" name="Range1_7_3"/>
    <protectedRange sqref="D22" name="Range1_1_4_3"/>
    <protectedRange sqref="L22" name="Range1_3_31_3"/>
    <protectedRange sqref="M22" name="Range1_3_32_3"/>
    <protectedRange sqref="V22 Q22:R22" name="Range1_3_33_3"/>
    <protectedRange sqref="Q22" name="Range1_3_30_3"/>
    <protectedRange sqref="T23:U23" name="Range1_3_4_1_10"/>
    <protectedRange sqref="A24 C24:D24 G24:H24 J24:M24 V24 Q24:R24" name="Range1_14_1_2"/>
    <protectedRange sqref="T24:U24" name="Range1_3_4_1_11"/>
    <protectedRange sqref="A25 J25:M25 V25 Q25" name="Range1_14_1_2_1"/>
  </protectedRanges>
  <dataConsolidate/>
  <mergeCells count="1">
    <mergeCell ref="C2:E4"/>
  </mergeCells>
  <conditionalFormatting sqref="F7:F9 V12:V13 E12:G13 F14:F22 E23:F23 F24:F25">
    <cfRule type="expression" dxfId="141" priority="6" stopIfTrue="1">
      <formula>#REF!="C"</formula>
    </cfRule>
  </conditionalFormatting>
  <conditionalFormatting sqref="F10:F11 S12">
    <cfRule type="expression" dxfId="140" priority="5" stopIfTrue="1">
      <formula>#REF!="C"</formula>
    </cfRule>
  </conditionalFormatting>
  <conditionalFormatting sqref="S15 F23">
    <cfRule type="expression" dxfId="139" priority="4" stopIfTrue="1">
      <formula>#REF!="C"</formula>
    </cfRule>
  </conditionalFormatting>
  <conditionalFormatting sqref="G19 G22">
    <cfRule type="expression" dxfId="138" priority="3" stopIfTrue="1">
      <formula>#REF!="C"</formula>
    </cfRule>
  </conditionalFormatting>
  <conditionalFormatting sqref="G19 G22">
    <cfRule type="expression" dxfId="137" priority="2" stopIfTrue="1">
      <formula>#REF!="C"</formula>
    </cfRule>
  </conditionalFormatting>
  <conditionalFormatting sqref="G19 G22">
    <cfRule type="expression" dxfId="136" priority="1" stopIfTrue="1">
      <formula>#REF!="C"</formula>
    </cfRule>
  </conditionalFormatting>
  <hyperlinks>
    <hyperlink ref="E7" r:id="rId1"/>
    <hyperlink ref="E8" r:id="rId2"/>
    <hyperlink ref="A9" r:id="rId3" tooltip="link to Annual Public Service Vehicle survey of bus operators" display="https://www.gov.uk/government/collections/bus-statistics"/>
    <hyperlink ref="E9" r:id="rId4" tooltip="link to Annual Public Service Vehicle survey of bus operators"/>
    <hyperlink ref="A10" r:id="rId5" tooltip="link to Blue Badge Disabled Persons Parking Scheme, England" display="https://www.gov.uk/government/organisations/department-for-transport/series/disabled-parking-badges-statistics"/>
    <hyperlink ref="E10" r:id="rId6" tooltip="link to Blue Badge Disabled Persons Parking Scheme, England"/>
    <hyperlink ref="A11" r:id="rId7" tooltip="link to Bus Punctuality" display="https://www.gov.uk/government/organisations/department-for-transport/series/bus-statistics"/>
    <hyperlink ref="E11" r:id="rId8" tooltip="link to Bus Punctuality"/>
    <hyperlink ref="A12" r:id="rId9" tooltip="link to Concessionary Travel Survey" display="https://www.gov.uk/government/organisations/department-for-transport/series/bus-statistics"/>
    <hyperlink ref="E12" r:id="rId10" tooltip="link to Concessionary Travel Survey"/>
    <hyperlink ref="V12" r:id="rId11" display="paul.hirst@education.gsi.gov.uk"/>
    <hyperlink ref="E13" r:id="rId12"/>
    <hyperlink ref="V13" r:id="rId13" display="paul.hirst@education.gsi.gov.uk"/>
    <hyperlink ref="V14" r:id="rId14" display="mailto:anwar.annut@decc.gsi.gov.uk"/>
    <hyperlink ref="E14" r:id="rId15"/>
    <hyperlink ref="A15" r:id="rId16" tooltip="link to International Road Haulage Survey" display="https://www.gov.uk/government/publications/international-road-haulage-survey-respondents-section"/>
    <hyperlink ref="E15" r:id="rId17" tooltip="link to International Road Haulage Survey"/>
    <hyperlink ref="E16" r:id="rId18"/>
    <hyperlink ref="A17" r:id="rId19" tooltip="link to Light rail survey" display="https://www.gov.uk/government/collections/light-rail-and-tram-statistics"/>
    <hyperlink ref="E17" r:id="rId20" tooltip="link to Light rail survey"/>
    <hyperlink ref="A18" r:id="rId21" tooltip="link to Local Bus Fares Index, GB" display="https://www.gov.uk/government/organisations/department-for-transport/series/bus-statistics"/>
    <hyperlink ref="E18" r:id="rId22" tooltip="link to Local Bus Fares Index, GB"/>
    <hyperlink ref="E19" r:id="rId23"/>
    <hyperlink ref="V19" r:id="rId24" display="info@statistics.gov.uk"/>
    <hyperlink ref="A20" r:id="rId25" tooltip="link to National Road Condition and Carriageway Work Done survey" display="https://www.gov.uk/government/organisations/department-for-transport/series/road-conditions-statistics"/>
    <hyperlink ref="A21" r:id="rId26" tooltip="link to National Road Skidding resistance survey" display="https://www.gov.uk/government/organisations/department-for-transport/series/road-conditions-statistics"/>
    <hyperlink ref="E20" r:id="rId27"/>
    <hyperlink ref="E21" r:id="rId28"/>
    <hyperlink ref="V20:V21" r:id="rId29" display="info@statistics.gov.uk"/>
    <hyperlink ref="A22" r:id="rId30" tooltip="link to National Travel Survey" display="https://www.gov.uk/government/collections/national-travel-survey-statistics"/>
    <hyperlink ref="E22" r:id="rId31" tooltip="link to National Travel Survey"/>
    <hyperlink ref="V22" r:id="rId32" display="info@statistics.gov.uk"/>
    <hyperlink ref="A23" r:id="rId33" tooltip="link to Quarterly bus panel survey" display="https://www.gov.uk/government/organisations/department-for-transport/series/bus-statistics"/>
    <hyperlink ref="E23" r:id="rId34" tooltip="link to Quarterly bus panel survey"/>
    <hyperlink ref="E24" r:id="rId35"/>
    <hyperlink ref="E25" r:id="rId36"/>
    <hyperlink ref="A26" r:id="rId37" tooltip="link to Taxis and Private Hire Vehicle stock, licensed drivers, England &amp; Wales" display="https://www.gov.uk/government/collections/taxi-statistics"/>
    <hyperlink ref="E26" r:id="rId38" tooltip="link to Taxis and Private Hire Vehicle stock, licensed drivers, England &amp; Wales"/>
    <hyperlink ref="V26" r:id="rId39" display="mailto:statistics@dfpni.gov.uk"/>
  </hyperlinks>
  <pageMargins left="0.7" right="0.7" top="0.75" bottom="0.75" header="0.3" footer="0.3"/>
  <pageSetup paperSize="9" orientation="portrait" r:id="rId40"/>
  <drawing r:id="rId41"/>
</worksheet>
</file>

<file path=xl/worksheets/sheet17.xml><?xml version="1.0" encoding="utf-8"?>
<worksheet xmlns="http://schemas.openxmlformats.org/spreadsheetml/2006/main" xmlns:r="http://schemas.openxmlformats.org/officeDocument/2006/relationships">
  <sheetPr codeName="Sheet21"/>
  <dimension ref="A1:DJ17"/>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1596</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48.75" customHeight="1">
      <c r="A7" s="103" t="s">
        <v>1085</v>
      </c>
      <c r="B7" s="89" t="s">
        <v>1075</v>
      </c>
      <c r="C7" s="105" t="s">
        <v>1300</v>
      </c>
      <c r="D7" s="105" t="s">
        <v>1300</v>
      </c>
      <c r="E7" s="206" t="s">
        <v>1289</v>
      </c>
      <c r="F7" s="206" t="s">
        <v>1289</v>
      </c>
      <c r="G7" s="105" t="s">
        <v>1300</v>
      </c>
      <c r="H7" s="105" t="s">
        <v>1300</v>
      </c>
      <c r="I7" s="105" t="s">
        <v>1300</v>
      </c>
      <c r="J7" s="246" t="s">
        <v>18</v>
      </c>
      <c r="K7" s="246" t="s">
        <v>19</v>
      </c>
      <c r="L7" s="206" t="s">
        <v>1417</v>
      </c>
      <c r="M7" s="247">
        <v>50</v>
      </c>
      <c r="N7" s="206" t="s">
        <v>1417</v>
      </c>
      <c r="O7" s="35" t="s">
        <v>63</v>
      </c>
      <c r="P7" s="206" t="s">
        <v>1289</v>
      </c>
      <c r="Q7" s="248">
        <v>2221.5</v>
      </c>
      <c r="R7" s="100" t="s">
        <v>210</v>
      </c>
      <c r="S7" s="105" t="s">
        <v>1300</v>
      </c>
      <c r="T7" s="94" t="s">
        <v>1300</v>
      </c>
      <c r="U7" s="105" t="s">
        <v>1300</v>
      </c>
      <c r="V7" s="225" t="s">
        <v>1079</v>
      </c>
    </row>
    <row r="8" spans="1:114" ht="48">
      <c r="A8" s="246" t="s">
        <v>1100</v>
      </c>
      <c r="B8" s="89" t="s">
        <v>1075</v>
      </c>
      <c r="C8" s="90" t="s">
        <v>65</v>
      </c>
      <c r="D8" s="90" t="s">
        <v>1101</v>
      </c>
      <c r="E8" s="222" t="s">
        <v>1299</v>
      </c>
      <c r="F8" s="117" t="s">
        <v>1299</v>
      </c>
      <c r="G8" s="91" t="s">
        <v>9</v>
      </c>
      <c r="H8" s="206" t="s">
        <v>1418</v>
      </c>
      <c r="I8" s="35" t="s">
        <v>1029</v>
      </c>
      <c r="J8" s="90" t="s">
        <v>18</v>
      </c>
      <c r="K8" s="90" t="s">
        <v>883</v>
      </c>
      <c r="L8" s="206" t="s">
        <v>1417</v>
      </c>
      <c r="M8" s="213">
        <v>2878</v>
      </c>
      <c r="N8" s="206" t="s">
        <v>1417</v>
      </c>
      <c r="O8" s="35" t="s">
        <v>63</v>
      </c>
      <c r="P8" s="206" t="s">
        <v>1289</v>
      </c>
      <c r="Q8" s="91" t="s">
        <v>1449</v>
      </c>
      <c r="R8" s="90" t="s">
        <v>24</v>
      </c>
      <c r="S8" s="90" t="s">
        <v>25</v>
      </c>
      <c r="T8" s="94">
        <v>1983</v>
      </c>
      <c r="U8" s="206" t="s">
        <v>1417</v>
      </c>
      <c r="V8" s="225" t="s">
        <v>1102</v>
      </c>
    </row>
    <row r="9" spans="1:114" ht="48">
      <c r="A9" s="91" t="s">
        <v>1089</v>
      </c>
      <c r="B9" s="89" t="s">
        <v>1075</v>
      </c>
      <c r="C9" s="98" t="s">
        <v>854</v>
      </c>
      <c r="D9" s="254" t="s">
        <v>1090</v>
      </c>
      <c r="E9" s="222" t="s">
        <v>1299</v>
      </c>
      <c r="F9" s="90" t="s">
        <v>1091</v>
      </c>
      <c r="G9" s="91" t="s">
        <v>9</v>
      </c>
      <c r="H9" s="206" t="s">
        <v>1418</v>
      </c>
      <c r="I9" s="35" t="s">
        <v>14</v>
      </c>
      <c r="J9" s="90" t="s">
        <v>18</v>
      </c>
      <c r="K9" s="90" t="s">
        <v>883</v>
      </c>
      <c r="L9" s="206" t="s">
        <v>1417</v>
      </c>
      <c r="M9" s="213">
        <v>3750</v>
      </c>
      <c r="N9" s="206" t="s">
        <v>1417</v>
      </c>
      <c r="O9" s="35" t="s">
        <v>63</v>
      </c>
      <c r="P9" s="206" t="s">
        <v>1289</v>
      </c>
      <c r="Q9" s="255" t="s">
        <v>1456</v>
      </c>
      <c r="R9" s="90" t="s">
        <v>24</v>
      </c>
      <c r="S9" s="90" t="s">
        <v>37</v>
      </c>
      <c r="T9" s="94" t="s">
        <v>1092</v>
      </c>
      <c r="U9" s="206" t="s">
        <v>1417</v>
      </c>
      <c r="V9" s="211" t="s">
        <v>1093</v>
      </c>
      <c r="W9" s="20"/>
      <c r="X9" s="22"/>
    </row>
    <row r="10" spans="1:114" ht="132">
      <c r="A10" s="246" t="s">
        <v>1074</v>
      </c>
      <c r="B10" s="89" t="s">
        <v>1075</v>
      </c>
      <c r="C10" s="246" t="s">
        <v>35</v>
      </c>
      <c r="D10" s="246" t="s">
        <v>1076</v>
      </c>
      <c r="E10" s="206" t="s">
        <v>1289</v>
      </c>
      <c r="F10" s="206" t="s">
        <v>1289</v>
      </c>
      <c r="G10" s="246" t="s">
        <v>8</v>
      </c>
      <c r="H10" s="246" t="s">
        <v>1077</v>
      </c>
      <c r="I10" s="35" t="s">
        <v>886</v>
      </c>
      <c r="J10" s="246" t="s">
        <v>18</v>
      </c>
      <c r="K10" s="246" t="s">
        <v>19</v>
      </c>
      <c r="L10" s="247">
        <v>3000</v>
      </c>
      <c r="M10" s="247" t="s">
        <v>1078</v>
      </c>
      <c r="N10" s="264">
        <v>1.8333333333333333</v>
      </c>
      <c r="O10" s="35" t="s">
        <v>63</v>
      </c>
      <c r="P10" s="206" t="s">
        <v>1289</v>
      </c>
      <c r="Q10" s="248">
        <v>407.27500000000003</v>
      </c>
      <c r="R10" s="246" t="s">
        <v>24</v>
      </c>
      <c r="S10" s="94" t="s">
        <v>1422</v>
      </c>
      <c r="T10" s="94">
        <v>42051</v>
      </c>
      <c r="U10" s="246">
        <v>2013</v>
      </c>
      <c r="V10" s="225" t="s">
        <v>1079</v>
      </c>
    </row>
    <row r="11" spans="1:114" ht="36">
      <c r="A11" s="89" t="s">
        <v>1103</v>
      </c>
      <c r="B11" s="89" t="s">
        <v>1075</v>
      </c>
      <c r="C11" s="105" t="s">
        <v>1300</v>
      </c>
      <c r="D11" s="105" t="s">
        <v>1300</v>
      </c>
      <c r="E11" s="206" t="s">
        <v>1289</v>
      </c>
      <c r="F11" s="206" t="s">
        <v>1289</v>
      </c>
      <c r="G11" s="105" t="s">
        <v>1300</v>
      </c>
      <c r="H11" s="105" t="s">
        <v>1300</v>
      </c>
      <c r="I11" s="105" t="s">
        <v>1300</v>
      </c>
      <c r="J11" s="89" t="s">
        <v>18</v>
      </c>
      <c r="K11" s="90" t="s">
        <v>883</v>
      </c>
      <c r="L11" s="206" t="s">
        <v>1417</v>
      </c>
      <c r="M11" s="215">
        <v>1000</v>
      </c>
      <c r="N11" s="206" t="s">
        <v>1417</v>
      </c>
      <c r="O11" s="35" t="s">
        <v>63</v>
      </c>
      <c r="P11" s="206" t="s">
        <v>1289</v>
      </c>
      <c r="Q11" s="255" t="s">
        <v>1479</v>
      </c>
      <c r="R11" s="100" t="s">
        <v>210</v>
      </c>
      <c r="S11" s="105" t="s">
        <v>1300</v>
      </c>
      <c r="T11" s="94" t="s">
        <v>1300</v>
      </c>
      <c r="U11" s="105" t="s">
        <v>1300</v>
      </c>
      <c r="V11" s="268" t="s">
        <v>1104</v>
      </c>
    </row>
    <row r="12" spans="1:114" ht="36">
      <c r="A12" s="103" t="s">
        <v>1086</v>
      </c>
      <c r="B12" s="89" t="s">
        <v>1075</v>
      </c>
      <c r="C12" s="105" t="s">
        <v>1300</v>
      </c>
      <c r="D12" s="105" t="s">
        <v>1300</v>
      </c>
      <c r="E12" s="206" t="s">
        <v>1289</v>
      </c>
      <c r="F12" s="206" t="s">
        <v>1289</v>
      </c>
      <c r="G12" s="105" t="s">
        <v>1300</v>
      </c>
      <c r="H12" s="105" t="s">
        <v>1300</v>
      </c>
      <c r="I12" s="105" t="s">
        <v>1300</v>
      </c>
      <c r="J12" s="103" t="s">
        <v>18</v>
      </c>
      <c r="K12" s="103" t="s">
        <v>19</v>
      </c>
      <c r="L12" s="206" t="s">
        <v>1417</v>
      </c>
      <c r="M12" s="247">
        <v>800</v>
      </c>
      <c r="N12" s="206" t="s">
        <v>1417</v>
      </c>
      <c r="O12" s="35" t="s">
        <v>63</v>
      </c>
      <c r="P12" s="206" t="s">
        <v>1289</v>
      </c>
      <c r="Q12" s="248">
        <v>7724</v>
      </c>
      <c r="R12" s="100" t="s">
        <v>210</v>
      </c>
      <c r="S12" s="105" t="s">
        <v>1300</v>
      </c>
      <c r="T12" s="94" t="s">
        <v>1300</v>
      </c>
      <c r="U12" s="105" t="s">
        <v>1300</v>
      </c>
      <c r="V12" s="206" t="s">
        <v>1289</v>
      </c>
    </row>
    <row r="13" spans="1:114" ht="144">
      <c r="A13" s="90" t="s">
        <v>1094</v>
      </c>
      <c r="B13" s="89" t="s">
        <v>1075</v>
      </c>
      <c r="C13" s="90" t="s">
        <v>65</v>
      </c>
      <c r="D13" s="246" t="s">
        <v>1095</v>
      </c>
      <c r="E13" s="222" t="s">
        <v>1299</v>
      </c>
      <c r="F13" s="206" t="s">
        <v>1289</v>
      </c>
      <c r="G13" s="91" t="s">
        <v>8</v>
      </c>
      <c r="H13" s="206" t="s">
        <v>1418</v>
      </c>
      <c r="I13" s="35" t="s">
        <v>770</v>
      </c>
      <c r="J13" s="90" t="s">
        <v>18</v>
      </c>
      <c r="K13" s="90" t="s">
        <v>881</v>
      </c>
      <c r="L13" s="206" t="s">
        <v>1417</v>
      </c>
      <c r="M13" s="213">
        <v>19500</v>
      </c>
      <c r="N13" s="206" t="s">
        <v>1417</v>
      </c>
      <c r="O13" s="212" t="s">
        <v>62</v>
      </c>
      <c r="P13" s="206" t="s">
        <v>1289</v>
      </c>
      <c r="Q13" s="214" t="s">
        <v>1481</v>
      </c>
      <c r="R13" s="90" t="s">
        <v>24</v>
      </c>
      <c r="S13" s="90" t="s">
        <v>25</v>
      </c>
      <c r="T13" s="94">
        <v>1992</v>
      </c>
      <c r="U13" s="206" t="s">
        <v>1417</v>
      </c>
      <c r="V13" s="225" t="s">
        <v>1096</v>
      </c>
    </row>
    <row r="14" spans="1:114">
      <c r="A14" s="89" t="s">
        <v>1097</v>
      </c>
      <c r="B14" s="89" t="s">
        <v>1075</v>
      </c>
      <c r="C14" s="98" t="s">
        <v>854</v>
      </c>
      <c r="D14" s="270" t="s">
        <v>1098</v>
      </c>
      <c r="E14" s="260" t="s">
        <v>1299</v>
      </c>
      <c r="F14" s="206" t="s">
        <v>1289</v>
      </c>
      <c r="G14" s="91" t="s">
        <v>9</v>
      </c>
      <c r="H14" s="206" t="s">
        <v>1418</v>
      </c>
      <c r="I14" s="35" t="s">
        <v>852</v>
      </c>
      <c r="J14" s="90" t="s">
        <v>17</v>
      </c>
      <c r="K14" s="90" t="s">
        <v>1060</v>
      </c>
      <c r="L14" s="206" t="s">
        <v>1417</v>
      </c>
      <c r="M14" s="208">
        <v>20000</v>
      </c>
      <c r="N14" s="206" t="s">
        <v>1417</v>
      </c>
      <c r="O14" s="212" t="s">
        <v>62</v>
      </c>
      <c r="P14" s="90" t="s">
        <v>63</v>
      </c>
      <c r="Q14" s="208" t="s">
        <v>1489</v>
      </c>
      <c r="R14" s="90" t="s">
        <v>24</v>
      </c>
      <c r="S14" s="90" t="s">
        <v>53</v>
      </c>
      <c r="T14" s="94">
        <v>2000</v>
      </c>
      <c r="U14" s="206" t="s">
        <v>1417</v>
      </c>
      <c r="V14" s="211" t="s">
        <v>1099</v>
      </c>
    </row>
    <row r="15" spans="1:114" ht="120">
      <c r="A15" s="246" t="s">
        <v>1080</v>
      </c>
      <c r="B15" s="89" t="s">
        <v>1075</v>
      </c>
      <c r="C15" s="91" t="s">
        <v>908</v>
      </c>
      <c r="D15" s="246" t="s">
        <v>1081</v>
      </c>
      <c r="E15" s="206" t="s">
        <v>1289</v>
      </c>
      <c r="F15" s="206" t="s">
        <v>1289</v>
      </c>
      <c r="G15" s="246" t="s">
        <v>9</v>
      </c>
      <c r="H15" s="246" t="s">
        <v>1082</v>
      </c>
      <c r="I15" s="35" t="s">
        <v>1083</v>
      </c>
      <c r="J15" s="246" t="s">
        <v>18</v>
      </c>
      <c r="K15" s="246" t="s">
        <v>612</v>
      </c>
      <c r="L15" s="247">
        <v>380</v>
      </c>
      <c r="M15" s="247">
        <v>132</v>
      </c>
      <c r="N15" s="35">
        <v>35</v>
      </c>
      <c r="O15" s="35" t="s">
        <v>63</v>
      </c>
      <c r="P15" s="206" t="s">
        <v>1289</v>
      </c>
      <c r="Q15" s="248">
        <v>4000</v>
      </c>
      <c r="R15" s="246" t="s">
        <v>24</v>
      </c>
      <c r="S15" s="246" t="s">
        <v>37</v>
      </c>
      <c r="T15" s="210" t="s">
        <v>1417</v>
      </c>
      <c r="U15" s="206" t="s">
        <v>1417</v>
      </c>
      <c r="V15" s="107" t="s">
        <v>1084</v>
      </c>
      <c r="W15" s="31"/>
    </row>
    <row r="16" spans="1:114" ht="82.5" customHeight="1">
      <c r="A16" s="246" t="s">
        <v>1087</v>
      </c>
      <c r="B16" s="89" t="s">
        <v>1075</v>
      </c>
      <c r="C16" s="105" t="s">
        <v>1300</v>
      </c>
      <c r="D16" s="105" t="s">
        <v>1300</v>
      </c>
      <c r="E16" s="206" t="s">
        <v>1289</v>
      </c>
      <c r="F16" s="206" t="s">
        <v>1289</v>
      </c>
      <c r="G16" s="105" t="s">
        <v>1300</v>
      </c>
      <c r="H16" s="105" t="s">
        <v>1300</v>
      </c>
      <c r="I16" s="105" t="s">
        <v>1300</v>
      </c>
      <c r="J16" s="103" t="s">
        <v>18</v>
      </c>
      <c r="K16" s="103" t="s">
        <v>19</v>
      </c>
      <c r="L16" s="247">
        <v>16</v>
      </c>
      <c r="M16" s="247">
        <v>12</v>
      </c>
      <c r="N16" s="35">
        <v>75</v>
      </c>
      <c r="O16" s="35" t="s">
        <v>63</v>
      </c>
      <c r="P16" s="206" t="s">
        <v>1289</v>
      </c>
      <c r="Q16" s="248">
        <v>5000</v>
      </c>
      <c r="R16" s="100" t="s">
        <v>210</v>
      </c>
      <c r="S16" s="105" t="s">
        <v>1300</v>
      </c>
      <c r="T16" s="94" t="s">
        <v>1300</v>
      </c>
      <c r="U16" s="105" t="s">
        <v>1300</v>
      </c>
      <c r="V16" s="225" t="s">
        <v>1088</v>
      </c>
    </row>
    <row r="17" spans="1:22" s="189" customFormat="1" ht="24">
      <c r="A17" s="89" t="s">
        <v>1105</v>
      </c>
      <c r="B17" s="89" t="s">
        <v>1075</v>
      </c>
      <c r="C17" s="105" t="s">
        <v>1300</v>
      </c>
      <c r="D17" s="105" t="s">
        <v>1300</v>
      </c>
      <c r="E17" s="206" t="s">
        <v>1289</v>
      </c>
      <c r="F17" s="206" t="s">
        <v>1289</v>
      </c>
      <c r="G17" s="105" t="s">
        <v>1300</v>
      </c>
      <c r="H17" s="105" t="s">
        <v>1300</v>
      </c>
      <c r="I17" s="105" t="s">
        <v>1300</v>
      </c>
      <c r="J17" s="89" t="s">
        <v>18</v>
      </c>
      <c r="K17" s="90" t="s">
        <v>883</v>
      </c>
      <c r="L17" s="213">
        <v>2000</v>
      </c>
      <c r="M17" s="215">
        <v>500</v>
      </c>
      <c r="N17" s="35">
        <v>25</v>
      </c>
      <c r="O17" s="187" t="s">
        <v>63</v>
      </c>
      <c r="P17" s="206" t="s">
        <v>1289</v>
      </c>
      <c r="Q17" s="255" t="s">
        <v>1551</v>
      </c>
      <c r="R17" s="100" t="s">
        <v>210</v>
      </c>
      <c r="S17" s="105" t="s">
        <v>1300</v>
      </c>
      <c r="T17" s="94" t="s">
        <v>1300</v>
      </c>
      <c r="U17" s="105" t="s">
        <v>1300</v>
      </c>
      <c r="V17" s="268" t="s">
        <v>1106</v>
      </c>
    </row>
  </sheetData>
  <protectedRanges>
    <protectedRange sqref="C277:D280 U277:V280 P277:P280 S277:S280 G277:H280" name="Range1_14_1"/>
    <protectedRange sqref="T277:T280" name="Range1_14_2_1"/>
    <protectedRange sqref="C271:C276 E275:E276 G271:H275 H276" name="Range1_3_29"/>
    <protectedRange sqref="Q277" name="Range2_3_17"/>
    <protectedRange sqref="A65 V65 J65:M65 P65:Q65" name="Range1_3_2_1_2"/>
    <protectedRange sqref="A78 J78:M78 P78:Q78" name="Range2_3_1_1_1"/>
    <protectedRange sqref="U235:V235 A224:A258 P266:P269 C224:D237 C247:D247 D246 C251:H251 D249:E249 C242:E242 D238:H238 F224:H226 C239:D241 F240:H240 C243:D245 F245:H245 C250:D250 F229:H234 G227:H228 F236:H236 G235:H235 G237:H237 G239:H239 G241:H244 G246:H250 J224:N258 P224:S247 P249:S251 P248:Q248 P252:Q258 D248 V224:V234 V236:V247 V250:V261" name="Range1_14_1_1"/>
    <protectedRange sqref="U168 U171 T175:U196 U198:U234 U236:U247 T249:U251 T259:U265 T270:U270 T96:U162 T23:U26 T29:U29 T30:T31 U164 T34:T38 T43:T44 T46:T48 T171:T172 T198:T247 U30:U38 U43:U49 U52:U54 U57 U60:U64 T66:U66 U67:U70 T84:U92" name="Range1_3_4_1_2"/>
    <protectedRange sqref="G18 G20:G21" name="Range1_3_15_1"/>
    <protectedRange sqref="A24:A25" name="Range1_3_16_1"/>
    <protectedRange sqref="Q25:R25 J25:M25 D25" name="Range2_3_8_1"/>
    <protectedRange sqref="Q24:R24 J24:M24 C25:C26 C24:D24" name="Range1_3_17_1"/>
    <protectedRange sqref="D26" name="Range1_3_1_1_1_1_2"/>
    <protectedRange sqref="J28:K28" name="Range2_3_9_1"/>
    <protectedRange sqref="J27:K27" name="Range1_3_1_5_1"/>
    <protectedRange sqref="Q44:R44 J44:M44 V44" name="Range2_3_10_1"/>
    <protectedRange sqref="V43 H45 J43:K43 E49 C43:C49 H47:H49" name="Range1_3_18_1"/>
    <protectedRange sqref="C56 H56" name="Range1_3_19_1"/>
    <protectedRange sqref="A58" name="Range2_3_11_1"/>
    <protectedRange sqref="G59:H59 E57 C57 C59 E59 H57 H60:H64" name="Range1_3_20_1"/>
    <protectedRange sqref="F58 J58:L58 Q58:R58 T58:V58" name="Range2_3_12_1"/>
    <protectedRange sqref="E58 C58 H58" name="Range1_3_1_6_1"/>
    <protectedRange sqref="C60" name="Range1_3_2_3_2"/>
    <protectedRange sqref="A61" name="Range1_3"/>
    <protectedRange sqref="A62" name="Range1_2_2"/>
    <protectedRange sqref="A63" name="Range1_3_21_1"/>
    <protectedRange sqref="D61" name="Range1_1_3"/>
    <protectedRange sqref="D62" name="Range1_1_1_1"/>
    <protectedRange sqref="D63" name="Range1_4_2"/>
    <protectedRange sqref="A69" name="Range1_5_1"/>
    <protectedRange sqref="A70" name="Range1_2_1_2"/>
    <protectedRange sqref="C67:C70 J67:K67" name="Range1_3_22_1"/>
    <protectedRange sqref="D69" name="Range1_1_2_1"/>
    <protectedRange sqref="D70" name="Range1_4_1_1"/>
    <protectedRange sqref="A83" name="Range1_3_23_1"/>
    <protectedRange sqref="J83:K83" name="Range1_3_24_1"/>
    <protectedRange sqref="M83" name="Range1_3_25_1"/>
    <protectedRange sqref="Q83" name="Range1_3_26_1"/>
    <protectedRange sqref="V83" name="Range1_3_27_1"/>
    <protectedRange sqref="J86:K91 D86:D88 H86:H92" name="Range1_3_28_1"/>
    <protectedRange sqref="A259" name="Range2_3_14_1"/>
    <protectedRange sqref="Q259:S259 J259:N259 D259" name="Range2_3_15_1"/>
    <protectedRange sqref="C259:C265 E264:E265 G259:H260 C238 G261:G264 H261:H265" name="Range1_3_29_1"/>
    <protectedRange sqref="Q266" name="Range2_3_17_1"/>
    <protectedRange sqref="A96:A161" name="Range1_7_1"/>
    <protectedRange sqref="D96:D161 F120" name="Range1_1_4_1"/>
    <protectedRange sqref="H96:H161" name="Range1_2_3_1"/>
    <protectedRange sqref="H162:H174" name="Range1_2_1_1_1"/>
    <protectedRange sqref="L96:L161 L171" name="Range1_3_31_1"/>
    <protectedRange sqref="M96:M161 M171" name="Range1_3_32_1"/>
    <protectedRange sqref="P96 P171 R96:S96 R171:S171 V171 V96:V162 P97:S161" name="Range1_3_33_1"/>
    <protectedRange sqref="A164" name="Range2_3_16_2"/>
    <protectedRange sqref="A163" name="Range1_3_2_4_2"/>
    <protectedRange sqref="R164 O164 D164 T164 J164:M164" name="Range2_3_16_1_1"/>
    <protectedRange sqref="C164:C167 E165:E166 G164" name="Range1_3_34_1"/>
    <protectedRange sqref="R163 T163:V163 J163 V164 C163:F163 L163:M163" name="Range1_3_2_5_1"/>
    <protectedRange sqref="E167" name="Range1_3_3_2_1"/>
    <protectedRange sqref="V167:V168" name="Range1_3_2_4_1_1"/>
    <protectedRange sqref="E169 C174 G172 E173:E174 C169:C172" name="Range1_3_35_1"/>
    <protectedRange sqref="E170 C170" name="Range1_3_1_8_1"/>
    <protectedRange sqref="C168 E168" name="Range1_3_2_1_1_1_1"/>
    <protectedRange sqref="E173" name="Range1_3_2_2_1_1_1"/>
    <protectedRange sqref="C173 E173" name="Range1_3_1_1_1_1_1_1"/>
    <protectedRange sqref="E171" name="Range1_3_2_3_1_1"/>
    <protectedRange sqref="Q96:Q161" name="Range1_3_30_1"/>
    <protectedRange sqref="T8:U8" name="Range1_3_4_1"/>
    <protectedRange sqref="T9:U9" name="Range1_3_4_1_1"/>
    <protectedRange sqref="U10" name="Range1_3_4_1_3"/>
    <protectedRange sqref="U11:U12" name="Range1_3_4_1_4"/>
    <protectedRange sqref="T14:U14" name="Range1_3_4_1_5"/>
    <protectedRange sqref="T16:U16" name="Range1_3_4_1_6"/>
    <protectedRange sqref="A16" name="Range1_7"/>
    <protectedRange sqref="D16" name="Range1_1_4"/>
    <protectedRange sqref="L16" name="Range1_3_31"/>
    <protectedRange sqref="M16" name="Range1_3_32"/>
    <protectedRange sqref="V16 Q16:S16" name="Range1_3_33"/>
    <protectedRange sqref="Q16" name="Range1_3_30"/>
  </protectedRanges>
  <dataConsolidate/>
  <mergeCells count="1">
    <mergeCell ref="C2:E4"/>
  </mergeCells>
  <conditionalFormatting sqref="F7 V9 E9:G9 F10:F13 E14:F14 F15:F16">
    <cfRule type="expression" dxfId="135" priority="3" stopIfTrue="1">
      <formula>#REF!="C"</formula>
    </cfRule>
  </conditionalFormatting>
  <conditionalFormatting sqref="F8 S8">
    <cfRule type="expression" dxfId="134" priority="2" stopIfTrue="1">
      <formula>#REF!="C"</formula>
    </cfRule>
  </conditionalFormatting>
  <conditionalFormatting sqref="S10:T10 S11 T11:T12 S16">
    <cfRule type="expression" dxfId="133" priority="1" stopIfTrue="1">
      <formula>#REF!="C"</formula>
    </cfRule>
  </conditionalFormatting>
  <dataValidations count="4">
    <dataValidation type="list" allowBlank="1" showInputMessage="1" showErrorMessage="1" sqref="I17">
      <formula1>$AV$7:$AV$12</formula1>
    </dataValidation>
    <dataValidation type="list" allowBlank="1" showInputMessage="1" showErrorMessage="1" sqref="J17">
      <formula1>$AQ$7:$AQ$8</formula1>
    </dataValidation>
    <dataValidation type="list" allowBlank="1" showInputMessage="1" showErrorMessage="1" sqref="K17">
      <formula1>$AU$7:$AU$8</formula1>
    </dataValidation>
    <dataValidation type="list" allowBlank="1" showInputMessage="1" showErrorMessage="1" sqref="O17 T17:U17">
      <formula1>$AW$7:$AW$8</formula1>
    </dataValidation>
  </dataValidations>
  <hyperlinks>
    <hyperlink ref="V7" r:id="rId1"/>
    <hyperlink ref="E8" r:id="rId2"/>
    <hyperlink ref="F8" r:id="rId3"/>
    <hyperlink ref="V8" r:id="rId4"/>
    <hyperlink ref="V9" r:id="rId5" display="paul.hirst@education.gsi.gov.uk"/>
    <hyperlink ref="E9" r:id="rId6"/>
    <hyperlink ref="V10" r:id="rId7"/>
    <hyperlink ref="V11" r:id="rId8"/>
    <hyperlink ref="V13" r:id="rId9"/>
    <hyperlink ref="E13" r:id="rId10"/>
    <hyperlink ref="E14" r:id="rId11"/>
    <hyperlink ref="V14" r:id="rId12"/>
    <hyperlink ref="V15" r:id="rId13" display="mailto:rachel.tsang@DWP.gsi.gov.uk"/>
    <hyperlink ref="V16" r:id="rId14" display="info@statistics.gov.uk"/>
    <hyperlink ref="V17" r:id="rId15"/>
  </hyperlinks>
  <pageMargins left="0.7" right="0.7" top="0.75" bottom="0.75" header="0.3" footer="0.3"/>
  <pageSetup paperSize="9" orientation="portrait" r:id="rId16"/>
  <drawing r:id="rId17"/>
</worksheet>
</file>

<file path=xl/worksheets/sheet18.xml><?xml version="1.0" encoding="utf-8"?>
<worksheet xmlns="http://schemas.openxmlformats.org/spreadsheetml/2006/main" xmlns:r="http://schemas.openxmlformats.org/officeDocument/2006/relationships">
  <sheetPr codeName="Sheet22"/>
  <dimension ref="A1:DJ28"/>
  <sheetViews>
    <sheetView showGridLines="0" showRowColHeaders="0" zoomScale="70" zoomScaleNormal="70" workbookViewId="0">
      <selection activeCell="A8" sqref="A8"/>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1031</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47.25" customHeight="1">
      <c r="A7" s="5" t="s">
        <v>1064</v>
      </c>
      <c r="B7" s="5" t="s">
        <v>1031</v>
      </c>
      <c r="C7" s="5" t="s">
        <v>371</v>
      </c>
      <c r="D7" s="5" t="s">
        <v>1065</v>
      </c>
      <c r="E7" s="111" t="s">
        <v>1299</v>
      </c>
      <c r="F7" s="112" t="s">
        <v>1299</v>
      </c>
      <c r="G7" s="51" t="s">
        <v>10</v>
      </c>
      <c r="H7" s="114" t="s">
        <v>1418</v>
      </c>
      <c r="I7" s="35" t="s">
        <v>1059</v>
      </c>
      <c r="J7" s="3" t="s">
        <v>18</v>
      </c>
      <c r="K7" s="5" t="s">
        <v>883</v>
      </c>
      <c r="L7" s="64">
        <v>14500</v>
      </c>
      <c r="M7" s="64">
        <v>7500</v>
      </c>
      <c r="N7" s="38">
        <v>52</v>
      </c>
      <c r="O7" s="52" t="s">
        <v>62</v>
      </c>
      <c r="P7" s="44" t="s">
        <v>63</v>
      </c>
      <c r="Q7" s="64" t="s">
        <v>1424</v>
      </c>
      <c r="R7" s="44" t="s">
        <v>24</v>
      </c>
      <c r="S7" s="44" t="s">
        <v>46</v>
      </c>
      <c r="T7" s="118">
        <v>1993</v>
      </c>
      <c r="U7" s="56">
        <v>2014</v>
      </c>
      <c r="V7" s="63" t="s">
        <v>1061</v>
      </c>
    </row>
    <row r="8" spans="1:114" ht="54.75" customHeight="1">
      <c r="A8" s="94" t="s">
        <v>1312</v>
      </c>
      <c r="B8" s="90" t="s">
        <v>1031</v>
      </c>
      <c r="C8" s="90" t="s">
        <v>221</v>
      </c>
      <c r="D8" s="90" t="s">
        <v>1425</v>
      </c>
      <c r="E8" s="90" t="s">
        <v>1066</v>
      </c>
      <c r="F8" s="114" t="s">
        <v>1289</v>
      </c>
      <c r="G8" s="35" t="s">
        <v>10</v>
      </c>
      <c r="H8" s="114" t="s">
        <v>1418</v>
      </c>
      <c r="I8" s="35" t="s">
        <v>818</v>
      </c>
      <c r="J8" s="35" t="s">
        <v>18</v>
      </c>
      <c r="K8" s="35" t="s">
        <v>883</v>
      </c>
      <c r="L8" s="35">
        <v>14500</v>
      </c>
      <c r="M8" s="35">
        <v>8600</v>
      </c>
      <c r="N8" s="35">
        <v>59.31</v>
      </c>
      <c r="O8" s="118" t="s">
        <v>62</v>
      </c>
      <c r="P8" s="118" t="s">
        <v>63</v>
      </c>
      <c r="Q8" s="118"/>
      <c r="R8" s="118" t="s">
        <v>24</v>
      </c>
      <c r="S8" s="118" t="s">
        <v>1067</v>
      </c>
      <c r="T8" s="118">
        <v>1993</v>
      </c>
      <c r="U8" s="118" t="s">
        <v>1071</v>
      </c>
      <c r="V8" s="118" t="s">
        <v>1061</v>
      </c>
    </row>
    <row r="9" spans="1:114" ht="49.5" customHeight="1">
      <c r="A9" s="37" t="s">
        <v>1049</v>
      </c>
      <c r="B9" s="5" t="s">
        <v>1031</v>
      </c>
      <c r="C9" s="37" t="s">
        <v>221</v>
      </c>
      <c r="D9" s="37" t="s">
        <v>1050</v>
      </c>
      <c r="E9" s="114" t="s">
        <v>1289</v>
      </c>
      <c r="F9" s="114" t="s">
        <v>1289</v>
      </c>
      <c r="G9" s="37" t="s">
        <v>10</v>
      </c>
      <c r="H9" s="114" t="s">
        <v>1418</v>
      </c>
      <c r="I9" s="35" t="s">
        <v>15</v>
      </c>
      <c r="J9" s="37" t="s">
        <v>17</v>
      </c>
      <c r="K9" s="37" t="s">
        <v>612</v>
      </c>
      <c r="L9" s="73">
        <v>152</v>
      </c>
      <c r="M9" s="73">
        <v>152</v>
      </c>
      <c r="N9" s="38">
        <v>100</v>
      </c>
      <c r="O9" s="52" t="s">
        <v>62</v>
      </c>
      <c r="P9" s="44" t="s">
        <v>63</v>
      </c>
      <c r="Q9" s="39">
        <v>1200472</v>
      </c>
      <c r="R9" s="38" t="s">
        <v>24</v>
      </c>
      <c r="S9" s="44" t="s">
        <v>25</v>
      </c>
      <c r="T9" s="183" t="s">
        <v>1417</v>
      </c>
      <c r="U9" s="114" t="s">
        <v>1417</v>
      </c>
      <c r="V9" s="38" t="s">
        <v>365</v>
      </c>
    </row>
    <row r="10" spans="1:114" ht="48" customHeight="1">
      <c r="A10" s="37" t="s">
        <v>1042</v>
      </c>
      <c r="B10" s="5" t="s">
        <v>1031</v>
      </c>
      <c r="C10" s="37" t="s">
        <v>221</v>
      </c>
      <c r="D10" s="37" t="s">
        <v>1032</v>
      </c>
      <c r="E10" s="77" t="s">
        <v>1020</v>
      </c>
      <c r="F10" s="77" t="s">
        <v>1020</v>
      </c>
      <c r="G10" s="37" t="s">
        <v>10</v>
      </c>
      <c r="H10" s="3" t="s">
        <v>1070</v>
      </c>
      <c r="I10" s="35" t="s">
        <v>13</v>
      </c>
      <c r="J10" s="37" t="s">
        <v>17</v>
      </c>
      <c r="K10" s="3" t="s">
        <v>883</v>
      </c>
      <c r="L10" s="43">
        <v>196955</v>
      </c>
      <c r="M10" s="43">
        <v>73925</v>
      </c>
      <c r="N10" s="38">
        <v>38</v>
      </c>
      <c r="O10" s="52" t="s">
        <v>62</v>
      </c>
      <c r="P10" s="44" t="s">
        <v>63</v>
      </c>
      <c r="Q10" s="116" t="s">
        <v>1426</v>
      </c>
      <c r="R10" s="44" t="s">
        <v>24</v>
      </c>
      <c r="S10" s="44" t="s">
        <v>25</v>
      </c>
      <c r="T10" s="118" t="s">
        <v>189</v>
      </c>
      <c r="U10" s="46" t="s">
        <v>1071</v>
      </c>
      <c r="V10" s="38" t="s">
        <v>1072</v>
      </c>
    </row>
    <row r="11" spans="1:114" ht="84">
      <c r="A11" s="37" t="s">
        <v>1042</v>
      </c>
      <c r="B11" s="5" t="s">
        <v>1031</v>
      </c>
      <c r="C11" s="37" t="s">
        <v>221</v>
      </c>
      <c r="D11" s="37" t="s">
        <v>1032</v>
      </c>
      <c r="E11" s="110" t="s">
        <v>1299</v>
      </c>
      <c r="F11" s="114" t="s">
        <v>1289</v>
      </c>
      <c r="G11" s="37" t="s">
        <v>10</v>
      </c>
      <c r="H11" s="114" t="s">
        <v>1418</v>
      </c>
      <c r="I11" s="35" t="s">
        <v>15</v>
      </c>
      <c r="J11" s="37" t="s">
        <v>17</v>
      </c>
      <c r="K11" s="37" t="s">
        <v>612</v>
      </c>
      <c r="L11" s="73">
        <v>152</v>
      </c>
      <c r="M11" s="73">
        <v>151</v>
      </c>
      <c r="N11" s="38">
        <v>99</v>
      </c>
      <c r="O11" s="52" t="s">
        <v>62</v>
      </c>
      <c r="P11" s="44" t="s">
        <v>63</v>
      </c>
      <c r="Q11" s="115">
        <v>235714.662978723</v>
      </c>
      <c r="R11" s="38" t="s">
        <v>24</v>
      </c>
      <c r="S11" s="44" t="s">
        <v>25</v>
      </c>
      <c r="T11" s="183" t="s">
        <v>1417</v>
      </c>
      <c r="U11" s="114" t="s">
        <v>1417</v>
      </c>
      <c r="V11" s="38" t="s">
        <v>366</v>
      </c>
    </row>
    <row r="12" spans="1:114" ht="39.75" customHeight="1">
      <c r="A12" s="37" t="s">
        <v>1030</v>
      </c>
      <c r="B12" s="5" t="s">
        <v>1031</v>
      </c>
      <c r="C12" s="37" t="s">
        <v>221</v>
      </c>
      <c r="D12" s="37" t="s">
        <v>1032</v>
      </c>
      <c r="E12" s="110" t="s">
        <v>1299</v>
      </c>
      <c r="F12" s="114" t="s">
        <v>1289</v>
      </c>
      <c r="G12" s="37" t="s">
        <v>10</v>
      </c>
      <c r="H12" s="114" t="s">
        <v>1418</v>
      </c>
      <c r="I12" s="35" t="s">
        <v>15</v>
      </c>
      <c r="J12" s="37" t="s">
        <v>17</v>
      </c>
      <c r="K12" s="37" t="s">
        <v>612</v>
      </c>
      <c r="L12" s="73">
        <v>152</v>
      </c>
      <c r="M12" s="73">
        <v>149</v>
      </c>
      <c r="N12" s="38">
        <v>98</v>
      </c>
      <c r="O12" s="52" t="s">
        <v>62</v>
      </c>
      <c r="P12" s="44" t="s">
        <v>63</v>
      </c>
      <c r="Q12" s="39">
        <v>237400.01391489364</v>
      </c>
      <c r="R12" s="38" t="s">
        <v>24</v>
      </c>
      <c r="S12" s="44" t="s">
        <v>25</v>
      </c>
      <c r="T12" s="183" t="s">
        <v>1417</v>
      </c>
      <c r="U12" s="114" t="s">
        <v>1417</v>
      </c>
      <c r="V12" s="38" t="s">
        <v>366</v>
      </c>
    </row>
    <row r="13" spans="1:114" ht="98.25" customHeight="1">
      <c r="A13" s="168" t="s">
        <v>1033</v>
      </c>
      <c r="B13" s="5" t="s">
        <v>1031</v>
      </c>
      <c r="C13" s="37" t="s">
        <v>221</v>
      </c>
      <c r="D13" s="37" t="s">
        <v>367</v>
      </c>
      <c r="E13" s="110" t="s">
        <v>1299</v>
      </c>
      <c r="F13" s="114" t="s">
        <v>1289</v>
      </c>
      <c r="G13" s="37" t="s">
        <v>10</v>
      </c>
      <c r="H13" s="114" t="s">
        <v>1418</v>
      </c>
      <c r="I13" s="35" t="s">
        <v>15</v>
      </c>
      <c r="J13" s="37" t="s">
        <v>16</v>
      </c>
      <c r="K13" s="37" t="s">
        <v>612</v>
      </c>
      <c r="L13" s="73">
        <v>152</v>
      </c>
      <c r="M13" s="73">
        <v>101</v>
      </c>
      <c r="N13" s="38">
        <v>66</v>
      </c>
      <c r="O13" s="52" t="s">
        <v>62</v>
      </c>
      <c r="P13" s="44" t="s">
        <v>63</v>
      </c>
      <c r="Q13" s="39">
        <v>21450.931676767676</v>
      </c>
      <c r="R13" s="38" t="s">
        <v>24</v>
      </c>
      <c r="S13" s="38" t="s">
        <v>37</v>
      </c>
      <c r="T13" s="183" t="s">
        <v>1417</v>
      </c>
      <c r="U13" s="114" t="s">
        <v>1417</v>
      </c>
      <c r="V13" s="38" t="s">
        <v>368</v>
      </c>
    </row>
    <row r="14" spans="1:114" ht="60" customHeight="1">
      <c r="A14" s="37" t="s">
        <v>1045</v>
      </c>
      <c r="B14" s="5" t="s">
        <v>1031</v>
      </c>
      <c r="C14" s="37" t="s">
        <v>221</v>
      </c>
      <c r="D14" s="37" t="s">
        <v>1046</v>
      </c>
      <c r="E14" s="110" t="s">
        <v>1299</v>
      </c>
      <c r="F14" s="114" t="s">
        <v>1289</v>
      </c>
      <c r="G14" s="37" t="s">
        <v>10</v>
      </c>
      <c r="H14" s="114" t="s">
        <v>1418</v>
      </c>
      <c r="I14" s="35" t="s">
        <v>15</v>
      </c>
      <c r="J14" s="37" t="s">
        <v>16</v>
      </c>
      <c r="K14" s="37" t="s">
        <v>612</v>
      </c>
      <c r="L14" s="73">
        <v>152</v>
      </c>
      <c r="M14" s="73">
        <v>101</v>
      </c>
      <c r="N14" s="38">
        <v>66</v>
      </c>
      <c r="O14" s="52" t="s">
        <v>62</v>
      </c>
      <c r="P14" s="44" t="s">
        <v>63</v>
      </c>
      <c r="Q14" s="39">
        <v>4502.24</v>
      </c>
      <c r="R14" s="38" t="s">
        <v>24</v>
      </c>
      <c r="S14" s="38" t="s">
        <v>37</v>
      </c>
      <c r="T14" s="118">
        <v>2014</v>
      </c>
      <c r="U14" s="114" t="s">
        <v>1417</v>
      </c>
      <c r="V14" s="38" t="s">
        <v>1036</v>
      </c>
    </row>
    <row r="15" spans="1:114" ht="96">
      <c r="A15" s="37" t="s">
        <v>1034</v>
      </c>
      <c r="B15" s="5" t="s">
        <v>1031</v>
      </c>
      <c r="C15" s="37" t="s">
        <v>221</v>
      </c>
      <c r="D15" s="37" t="s">
        <v>1035</v>
      </c>
      <c r="E15" s="110" t="s">
        <v>1299</v>
      </c>
      <c r="F15" s="114" t="s">
        <v>1289</v>
      </c>
      <c r="G15" s="37" t="s">
        <v>10</v>
      </c>
      <c r="H15" s="114" t="s">
        <v>1418</v>
      </c>
      <c r="I15" s="35" t="s">
        <v>15</v>
      </c>
      <c r="J15" s="37" t="s">
        <v>16</v>
      </c>
      <c r="K15" s="37" t="s">
        <v>612</v>
      </c>
      <c r="L15" s="73">
        <v>152</v>
      </c>
      <c r="M15" s="73">
        <v>152</v>
      </c>
      <c r="N15" s="38">
        <v>100</v>
      </c>
      <c r="O15" s="52" t="s">
        <v>62</v>
      </c>
      <c r="P15" s="114" t="s">
        <v>1289</v>
      </c>
      <c r="Q15" s="39">
        <v>12187.4271627907</v>
      </c>
      <c r="R15" s="38" t="s">
        <v>24</v>
      </c>
      <c r="S15" s="44" t="s">
        <v>25</v>
      </c>
      <c r="T15" s="183" t="s">
        <v>1417</v>
      </c>
      <c r="U15" s="114" t="s">
        <v>1417</v>
      </c>
      <c r="V15" s="38" t="s">
        <v>1036</v>
      </c>
      <c r="W15" s="31"/>
    </row>
    <row r="16" spans="1:114" ht="96">
      <c r="A16" s="40" t="s">
        <v>1057</v>
      </c>
      <c r="B16" s="5" t="s">
        <v>1031</v>
      </c>
      <c r="C16" s="5" t="s">
        <v>371</v>
      </c>
      <c r="D16" s="58" t="s">
        <v>1058</v>
      </c>
      <c r="E16" s="111" t="s">
        <v>1299</v>
      </c>
      <c r="F16" s="112" t="s">
        <v>1299</v>
      </c>
      <c r="G16" s="51" t="s">
        <v>10</v>
      </c>
      <c r="H16" s="114" t="s">
        <v>1418</v>
      </c>
      <c r="I16" s="35" t="s">
        <v>1059</v>
      </c>
      <c r="J16" s="3" t="s">
        <v>18</v>
      </c>
      <c r="K16" s="3" t="s">
        <v>1060</v>
      </c>
      <c r="L16" s="43">
        <v>12500</v>
      </c>
      <c r="M16" s="43">
        <v>8000</v>
      </c>
      <c r="N16" s="38">
        <v>64</v>
      </c>
      <c r="O16" s="52" t="s">
        <v>62</v>
      </c>
      <c r="P16" s="44" t="s">
        <v>63</v>
      </c>
      <c r="Q16" s="64" t="s">
        <v>1492</v>
      </c>
      <c r="R16" s="44" t="s">
        <v>24</v>
      </c>
      <c r="S16" s="44" t="s">
        <v>25</v>
      </c>
      <c r="T16" s="118">
        <v>1991</v>
      </c>
      <c r="U16" s="46">
        <v>2015</v>
      </c>
      <c r="V16" s="63" t="s">
        <v>1061</v>
      </c>
      <c r="W16" s="31"/>
    </row>
    <row r="17" spans="1:22" ht="82.5" customHeight="1">
      <c r="A17" s="37" t="s">
        <v>373</v>
      </c>
      <c r="B17" s="5" t="s">
        <v>1031</v>
      </c>
      <c r="C17" s="37" t="s">
        <v>371</v>
      </c>
      <c r="D17" s="37" t="s">
        <v>374</v>
      </c>
      <c r="E17" s="114" t="s">
        <v>1289</v>
      </c>
      <c r="F17" s="114" t="s">
        <v>1289</v>
      </c>
      <c r="G17" s="37" t="s">
        <v>10</v>
      </c>
      <c r="H17" s="114" t="s">
        <v>1418</v>
      </c>
      <c r="I17" s="35" t="s">
        <v>770</v>
      </c>
      <c r="J17" s="37" t="s">
        <v>17</v>
      </c>
      <c r="K17" s="37" t="s">
        <v>612</v>
      </c>
      <c r="L17" s="73">
        <v>1157875</v>
      </c>
      <c r="M17" s="73">
        <v>1076824</v>
      </c>
      <c r="N17" s="38">
        <v>93</v>
      </c>
      <c r="O17" s="52" t="s">
        <v>62</v>
      </c>
      <c r="P17" s="44" t="s">
        <v>63</v>
      </c>
      <c r="Q17" s="39">
        <v>1006100</v>
      </c>
      <c r="R17" s="38" t="s">
        <v>24</v>
      </c>
      <c r="S17" s="114" t="s">
        <v>1289</v>
      </c>
      <c r="T17" s="118">
        <v>38596</v>
      </c>
      <c r="U17" s="38" t="s">
        <v>111</v>
      </c>
      <c r="V17" s="38" t="s">
        <v>375</v>
      </c>
    </row>
    <row r="18" spans="1:22" ht="82.5" customHeight="1">
      <c r="A18" s="37" t="s">
        <v>1039</v>
      </c>
      <c r="B18" s="5" t="s">
        <v>1031</v>
      </c>
      <c r="C18" s="37" t="s">
        <v>371</v>
      </c>
      <c r="D18" s="37" t="s">
        <v>1040</v>
      </c>
      <c r="E18" s="110" t="s">
        <v>1299</v>
      </c>
      <c r="F18" s="114" t="s">
        <v>1289</v>
      </c>
      <c r="G18" s="37" t="s">
        <v>10</v>
      </c>
      <c r="H18" s="114" t="s">
        <v>1418</v>
      </c>
      <c r="I18" s="35" t="s">
        <v>15</v>
      </c>
      <c r="J18" s="37" t="s">
        <v>17</v>
      </c>
      <c r="K18" s="37" t="s">
        <v>612</v>
      </c>
      <c r="L18" s="73">
        <v>152</v>
      </c>
      <c r="M18" s="73">
        <v>152</v>
      </c>
      <c r="N18" s="38">
        <v>100</v>
      </c>
      <c r="O18" s="52" t="s">
        <v>62</v>
      </c>
      <c r="P18" s="44" t="s">
        <v>63</v>
      </c>
      <c r="Q18" s="39">
        <v>48172.067499999997</v>
      </c>
      <c r="R18" s="38" t="s">
        <v>24</v>
      </c>
      <c r="S18" s="38" t="s">
        <v>37</v>
      </c>
      <c r="T18" s="118" t="s">
        <v>110</v>
      </c>
      <c r="U18" s="114" t="s">
        <v>1417</v>
      </c>
      <c r="V18" s="38" t="s">
        <v>372</v>
      </c>
    </row>
    <row r="19" spans="1:22" ht="82.5" customHeight="1">
      <c r="A19" s="68" t="s">
        <v>376</v>
      </c>
      <c r="B19" s="5" t="s">
        <v>1031</v>
      </c>
      <c r="C19" s="57" t="s">
        <v>371</v>
      </c>
      <c r="D19" s="57" t="s">
        <v>1055</v>
      </c>
      <c r="E19" s="114" t="s">
        <v>1289</v>
      </c>
      <c r="F19" s="114" t="s">
        <v>1289</v>
      </c>
      <c r="G19" s="51" t="s">
        <v>10</v>
      </c>
      <c r="H19" s="114" t="s">
        <v>1418</v>
      </c>
      <c r="I19" s="35" t="s">
        <v>770</v>
      </c>
      <c r="J19" s="57" t="s">
        <v>16</v>
      </c>
      <c r="K19" s="57" t="s">
        <v>883</v>
      </c>
      <c r="L19" s="114" t="s">
        <v>1417</v>
      </c>
      <c r="M19" s="114" t="s">
        <v>1289</v>
      </c>
      <c r="N19" s="114" t="s">
        <v>1417</v>
      </c>
      <c r="O19" s="52" t="s">
        <v>62</v>
      </c>
      <c r="P19" s="44" t="s">
        <v>63</v>
      </c>
      <c r="Q19" s="53" t="s">
        <v>1525</v>
      </c>
      <c r="R19" s="55" t="s">
        <v>24</v>
      </c>
      <c r="S19" s="44" t="s">
        <v>25</v>
      </c>
      <c r="T19" s="118" t="s">
        <v>1056</v>
      </c>
      <c r="U19" s="114" t="s">
        <v>1417</v>
      </c>
      <c r="V19" s="55" t="s">
        <v>377</v>
      </c>
    </row>
    <row r="20" spans="1:22" ht="60">
      <c r="A20" s="37" t="s">
        <v>1037</v>
      </c>
      <c r="B20" s="5" t="s">
        <v>1031</v>
      </c>
      <c r="C20" s="37" t="s">
        <v>221</v>
      </c>
      <c r="D20" s="37" t="s">
        <v>1038</v>
      </c>
      <c r="E20" s="110" t="s">
        <v>1299</v>
      </c>
      <c r="F20" s="114" t="s">
        <v>1289</v>
      </c>
      <c r="G20" s="37" t="s">
        <v>10</v>
      </c>
      <c r="H20" s="37" t="s">
        <v>15</v>
      </c>
      <c r="I20" s="184" t="s">
        <v>1289</v>
      </c>
      <c r="J20" s="37" t="s">
        <v>17</v>
      </c>
      <c r="K20" s="37" t="s">
        <v>612</v>
      </c>
      <c r="L20" s="114" t="s">
        <v>1417</v>
      </c>
      <c r="M20" s="114" t="s">
        <v>1289</v>
      </c>
      <c r="N20" s="114" t="s">
        <v>1417</v>
      </c>
      <c r="O20" s="52" t="s">
        <v>62</v>
      </c>
      <c r="P20" s="44" t="s">
        <v>63</v>
      </c>
      <c r="Q20" s="39">
        <v>12187.4271627907</v>
      </c>
      <c r="R20" s="38" t="s">
        <v>24</v>
      </c>
      <c r="S20" s="38" t="s">
        <v>52</v>
      </c>
      <c r="T20" s="183" t="s">
        <v>1417</v>
      </c>
      <c r="U20" s="38" t="s">
        <v>47</v>
      </c>
      <c r="V20" s="38" t="s">
        <v>366</v>
      </c>
    </row>
    <row r="21" spans="1:22" ht="60">
      <c r="A21" s="57" t="s">
        <v>369</v>
      </c>
      <c r="B21" s="5" t="s">
        <v>1031</v>
      </c>
      <c r="C21" s="3" t="s">
        <v>221</v>
      </c>
      <c r="D21" s="4" t="s">
        <v>370</v>
      </c>
      <c r="E21" s="114" t="s">
        <v>1289</v>
      </c>
      <c r="F21" s="112" t="s">
        <v>1299</v>
      </c>
      <c r="G21" s="37" t="s">
        <v>10</v>
      </c>
      <c r="H21" s="114" t="s">
        <v>1418</v>
      </c>
      <c r="I21" s="35" t="s">
        <v>15</v>
      </c>
      <c r="J21" s="37" t="s">
        <v>17</v>
      </c>
      <c r="K21" s="37" t="s">
        <v>612</v>
      </c>
      <c r="L21" s="73">
        <v>152</v>
      </c>
      <c r="M21" s="52">
        <v>152</v>
      </c>
      <c r="N21" s="38">
        <v>100</v>
      </c>
      <c r="O21" s="52" t="s">
        <v>62</v>
      </c>
      <c r="P21" s="44" t="s">
        <v>63</v>
      </c>
      <c r="Q21" s="39">
        <v>12187.4271627907</v>
      </c>
      <c r="R21" s="38" t="s">
        <v>24</v>
      </c>
      <c r="S21" s="38" t="s">
        <v>1054</v>
      </c>
      <c r="T21" s="183" t="s">
        <v>1417</v>
      </c>
      <c r="U21" s="78" t="s">
        <v>110</v>
      </c>
      <c r="V21" s="38" t="s">
        <v>1053</v>
      </c>
    </row>
    <row r="22" spans="1:22" ht="60">
      <c r="A22" s="37" t="s">
        <v>1047</v>
      </c>
      <c r="B22" s="5" t="s">
        <v>1031</v>
      </c>
      <c r="C22" s="37" t="s">
        <v>221</v>
      </c>
      <c r="D22" s="37" t="s">
        <v>1048</v>
      </c>
      <c r="E22" s="77" t="s">
        <v>1299</v>
      </c>
      <c r="F22" s="114" t="s">
        <v>1289</v>
      </c>
      <c r="G22" s="37" t="s">
        <v>10</v>
      </c>
      <c r="H22" s="114" t="s">
        <v>1418</v>
      </c>
      <c r="I22" s="35" t="s">
        <v>15</v>
      </c>
      <c r="J22" s="37" t="s">
        <v>16</v>
      </c>
      <c r="K22" s="37" t="s">
        <v>612</v>
      </c>
      <c r="L22" s="73">
        <v>152</v>
      </c>
      <c r="M22" s="73">
        <v>152</v>
      </c>
      <c r="N22" s="38">
        <v>100</v>
      </c>
      <c r="O22" s="52" t="s">
        <v>62</v>
      </c>
      <c r="P22" s="44" t="s">
        <v>63</v>
      </c>
      <c r="Q22" s="39">
        <v>104864</v>
      </c>
      <c r="R22" s="38" t="s">
        <v>24</v>
      </c>
      <c r="S22" s="44" t="s">
        <v>25</v>
      </c>
      <c r="T22" s="183" t="s">
        <v>1417</v>
      </c>
      <c r="U22" s="114" t="s">
        <v>1417</v>
      </c>
      <c r="V22" s="38" t="s">
        <v>1036</v>
      </c>
    </row>
    <row r="23" spans="1:22" s="189" customFormat="1">
      <c r="A23" s="37" t="s">
        <v>1041</v>
      </c>
      <c r="B23" s="5" t="s">
        <v>1031</v>
      </c>
      <c r="C23" s="37" t="s">
        <v>221</v>
      </c>
      <c r="D23" s="114" t="s">
        <v>1289</v>
      </c>
      <c r="E23" s="114" t="s">
        <v>1289</v>
      </c>
      <c r="F23" s="114" t="s">
        <v>1289</v>
      </c>
      <c r="G23" s="37" t="s">
        <v>10</v>
      </c>
      <c r="H23" s="114" t="s">
        <v>1418</v>
      </c>
      <c r="I23" s="35" t="s">
        <v>15</v>
      </c>
      <c r="J23" s="37" t="s">
        <v>17</v>
      </c>
      <c r="K23" s="37" t="s">
        <v>612</v>
      </c>
      <c r="L23" s="73">
        <v>152</v>
      </c>
      <c r="M23" s="73">
        <v>152</v>
      </c>
      <c r="N23" s="38">
        <v>100</v>
      </c>
      <c r="O23" s="188" t="s">
        <v>62</v>
      </c>
      <c r="P23" s="44" t="s">
        <v>63</v>
      </c>
      <c r="Q23" s="39">
        <v>700000</v>
      </c>
      <c r="R23" s="38" t="s">
        <v>24</v>
      </c>
      <c r="S23" s="44" t="s">
        <v>25</v>
      </c>
      <c r="T23" s="183" t="s">
        <v>1417</v>
      </c>
      <c r="U23" s="114" t="s">
        <v>1417</v>
      </c>
      <c r="V23" s="38" t="s">
        <v>365</v>
      </c>
    </row>
    <row r="24" spans="1:22" s="189" customFormat="1" ht="60">
      <c r="A24" s="3" t="s">
        <v>1062</v>
      </c>
      <c r="B24" s="5" t="s">
        <v>1031</v>
      </c>
      <c r="C24" s="5" t="s">
        <v>371</v>
      </c>
      <c r="D24" s="54" t="s">
        <v>1063</v>
      </c>
      <c r="E24" s="111" t="s">
        <v>1299</v>
      </c>
      <c r="F24" s="112" t="s">
        <v>1299</v>
      </c>
      <c r="G24" s="51" t="s">
        <v>10</v>
      </c>
      <c r="H24" s="114" t="s">
        <v>1418</v>
      </c>
      <c r="I24" s="35" t="s">
        <v>13</v>
      </c>
      <c r="J24" s="3" t="s">
        <v>18</v>
      </c>
      <c r="K24" s="3" t="s">
        <v>883</v>
      </c>
      <c r="L24" s="43">
        <v>7500</v>
      </c>
      <c r="M24" s="43">
        <v>7500</v>
      </c>
      <c r="N24" s="38">
        <v>100</v>
      </c>
      <c r="O24" s="188" t="s">
        <v>62</v>
      </c>
      <c r="P24" s="44" t="s">
        <v>63</v>
      </c>
      <c r="Q24" s="64" t="s">
        <v>1563</v>
      </c>
      <c r="R24" s="44" t="s">
        <v>24</v>
      </c>
      <c r="S24" s="44" t="s">
        <v>25</v>
      </c>
      <c r="T24" s="118">
        <v>1982</v>
      </c>
      <c r="U24" s="46">
        <v>2014</v>
      </c>
      <c r="V24" s="63" t="s">
        <v>1061</v>
      </c>
    </row>
    <row r="25" spans="1:22" s="189" customFormat="1" ht="72">
      <c r="A25" s="57" t="s">
        <v>1051</v>
      </c>
      <c r="B25" s="5" t="s">
        <v>1031</v>
      </c>
      <c r="C25" s="3" t="s">
        <v>221</v>
      </c>
      <c r="D25" s="37" t="s">
        <v>1052</v>
      </c>
      <c r="E25" s="114" t="s">
        <v>1289</v>
      </c>
      <c r="F25" s="114" t="s">
        <v>1289</v>
      </c>
      <c r="G25" s="37" t="s">
        <v>10</v>
      </c>
      <c r="H25" s="114" t="s">
        <v>1418</v>
      </c>
      <c r="I25" s="35" t="s">
        <v>15</v>
      </c>
      <c r="J25" s="37" t="s">
        <v>17</v>
      </c>
      <c r="K25" s="37" t="s">
        <v>612</v>
      </c>
      <c r="L25" s="73">
        <v>152</v>
      </c>
      <c r="M25" s="52">
        <v>152</v>
      </c>
      <c r="N25" s="38">
        <v>100</v>
      </c>
      <c r="O25" s="188" t="s">
        <v>62</v>
      </c>
      <c r="P25" s="44" t="s">
        <v>63</v>
      </c>
      <c r="Q25" s="39">
        <v>137272</v>
      </c>
      <c r="R25" s="38" t="s">
        <v>24</v>
      </c>
      <c r="S25" s="44" t="s">
        <v>25</v>
      </c>
      <c r="T25" s="183" t="s">
        <v>1417</v>
      </c>
      <c r="U25" s="114" t="s">
        <v>1417</v>
      </c>
      <c r="V25" s="38" t="s">
        <v>1053</v>
      </c>
    </row>
    <row r="26" spans="1:22" s="189" customFormat="1" ht="24">
      <c r="A26" s="3" t="s">
        <v>1043</v>
      </c>
      <c r="B26" s="5" t="s">
        <v>1031</v>
      </c>
      <c r="C26" s="37" t="s">
        <v>221</v>
      </c>
      <c r="D26" s="54" t="s">
        <v>1044</v>
      </c>
      <c r="E26" s="77" t="s">
        <v>1020</v>
      </c>
      <c r="F26" s="77" t="s">
        <v>1020</v>
      </c>
      <c r="G26" s="37" t="s">
        <v>10</v>
      </c>
      <c r="H26" s="51" t="s">
        <v>1073</v>
      </c>
      <c r="I26" s="35" t="s">
        <v>13</v>
      </c>
      <c r="J26" s="3" t="s">
        <v>17</v>
      </c>
      <c r="K26" s="3" t="s">
        <v>883</v>
      </c>
      <c r="L26" s="43">
        <v>126755</v>
      </c>
      <c r="M26" s="43">
        <v>57860</v>
      </c>
      <c r="N26" s="38">
        <v>46</v>
      </c>
      <c r="O26" s="188" t="s">
        <v>62</v>
      </c>
      <c r="P26" s="44" t="s">
        <v>63</v>
      </c>
      <c r="Q26" s="116" t="s">
        <v>1566</v>
      </c>
      <c r="R26" s="44" t="s">
        <v>24</v>
      </c>
      <c r="S26" s="118" t="s">
        <v>1422</v>
      </c>
      <c r="T26" s="118" t="s">
        <v>64</v>
      </c>
      <c r="U26" s="46" t="s">
        <v>1071</v>
      </c>
      <c r="V26" s="38" t="s">
        <v>1072</v>
      </c>
    </row>
    <row r="27" spans="1:22" s="189" customFormat="1" ht="24">
      <c r="A27" s="37" t="s">
        <v>1043</v>
      </c>
      <c r="B27" s="5" t="s">
        <v>1031</v>
      </c>
      <c r="C27" s="37" t="s">
        <v>221</v>
      </c>
      <c r="D27" s="54" t="s">
        <v>1044</v>
      </c>
      <c r="E27" s="110" t="s">
        <v>1299</v>
      </c>
      <c r="F27" s="114" t="s">
        <v>1289</v>
      </c>
      <c r="G27" s="37" t="s">
        <v>10</v>
      </c>
      <c r="H27" s="114" t="s">
        <v>1418</v>
      </c>
      <c r="I27" s="35" t="s">
        <v>15</v>
      </c>
      <c r="J27" s="37" t="s">
        <v>17</v>
      </c>
      <c r="K27" s="37" t="s">
        <v>612</v>
      </c>
      <c r="L27" s="73">
        <v>152</v>
      </c>
      <c r="M27" s="73">
        <v>151</v>
      </c>
      <c r="N27" s="38">
        <v>99</v>
      </c>
      <c r="O27" s="188" t="s">
        <v>62</v>
      </c>
      <c r="P27" s="44" t="s">
        <v>63</v>
      </c>
      <c r="Q27" s="115">
        <v>156559</v>
      </c>
      <c r="R27" s="38" t="s">
        <v>24</v>
      </c>
      <c r="S27" s="118" t="s">
        <v>1422</v>
      </c>
      <c r="T27" s="183" t="s">
        <v>1417</v>
      </c>
      <c r="U27" s="114" t="s">
        <v>1417</v>
      </c>
      <c r="V27" s="38" t="s">
        <v>366</v>
      </c>
    </row>
    <row r="28" spans="1:22" s="189" customFormat="1" ht="96">
      <c r="A28" s="5" t="s">
        <v>1068</v>
      </c>
      <c r="B28" s="5" t="s">
        <v>1031</v>
      </c>
      <c r="C28" s="5" t="s">
        <v>371</v>
      </c>
      <c r="D28" s="5" t="s">
        <v>1069</v>
      </c>
      <c r="E28" s="111" t="s">
        <v>1299</v>
      </c>
      <c r="F28" s="114" t="s">
        <v>1289</v>
      </c>
      <c r="G28" s="51" t="s">
        <v>10</v>
      </c>
      <c r="H28" s="114" t="s">
        <v>1418</v>
      </c>
      <c r="I28" s="35" t="s">
        <v>812</v>
      </c>
      <c r="J28" s="3" t="s">
        <v>18</v>
      </c>
      <c r="K28" s="5" t="s">
        <v>883</v>
      </c>
      <c r="L28" s="64">
        <v>300000</v>
      </c>
      <c r="M28" s="64">
        <v>150000</v>
      </c>
      <c r="N28" s="38">
        <v>50</v>
      </c>
      <c r="O28" s="188" t="s">
        <v>62</v>
      </c>
      <c r="P28" s="44" t="s">
        <v>63</v>
      </c>
      <c r="Q28" s="64" t="s">
        <v>1551</v>
      </c>
      <c r="R28" s="44" t="s">
        <v>24</v>
      </c>
      <c r="S28" s="118" t="s">
        <v>1422</v>
      </c>
      <c r="T28" s="118">
        <v>2014</v>
      </c>
      <c r="U28" s="56">
        <v>2014</v>
      </c>
      <c r="V28" s="63" t="s">
        <v>1061</v>
      </c>
    </row>
  </sheetData>
  <protectedRanges>
    <protectedRange sqref="C288:D291 U288:V291 P288:P291 S288:S291 G288:H291" name="Range1_14_1"/>
    <protectedRange sqref="T288:T291" name="Range1_14_2_1"/>
    <protectedRange sqref="C282:C287 E286:E287 G282:H286 H287" name="Range1_3_29"/>
    <protectedRange sqref="Q288" name="Range2_3_17"/>
    <protectedRange sqref="A76 V76 J76:M76 P76:Q76" name="Range1_3_2_1_2"/>
    <protectedRange sqref="A89 J89:M89 P89:Q89" name="Range2_3_1_1_1"/>
    <protectedRange sqref="U246:V246 A235:A269 P277:P280 C235:D248 C258:D258 D257 C262:H262 D260:E260 C253:E253 D249:H249 F235:H237 C250:D252 F251:H251 C254:D256 F256:H256 C261:D261 F240:H245 G238:H239 F247:H247 G246:H246 G248:H248 G250:H250 G252:H255 G257:H261 J235:N269 P235:S258 P260:S262 P259:Q259 P263:Q269 D259 V235:V245 V247:V258 V261:V272" name="Range1_14_1_1"/>
    <protectedRange sqref="T34:U37 T40:U40 T41:T42 U41:U49 U54:U60 U63:U65 U68 U71:U75 T77:U77 T270:U276 T281:U281 T45:T49 T54:T55 T57:T59 T182:T183 T209:T258 U78:U81 T95:U103 T107:U173 U175 U179 U182 T186:U207 U209:U245 U247:U258 T260:U262" name="Range1_3_4_1_2"/>
    <protectedRange sqref="G29 G31:G32" name="Range1_3_15_1"/>
    <protectedRange sqref="A35:A36" name="Range1_3_16_1"/>
    <protectedRange sqref="Q36:R36 J36:M36 D36" name="Range2_3_8_1"/>
    <protectedRange sqref="Q35:R35 J35:M35 C36:C37 C35:D35" name="Range1_3_17_1"/>
    <protectedRange sqref="D37" name="Range1_3_1_1_1_1_2"/>
    <protectedRange sqref="J39:K39" name="Range2_3_9_1"/>
    <protectedRange sqref="J38:K38" name="Range1_3_1_5_1"/>
    <protectedRange sqref="Q55:R55 J55:M55 V55" name="Range2_3_10_1"/>
    <protectedRange sqref="V54 H56 J54:K54 E60 C54:C60 H58:H60" name="Range1_3_18_1"/>
    <protectedRange sqref="C67 H67" name="Range1_3_19_1"/>
    <protectedRange sqref="A69" name="Range2_3_11_1"/>
    <protectedRange sqref="G70:H70 E68 C68 C70 E70 H68 H71:H75" name="Range1_3_20_1"/>
    <protectedRange sqref="F69 J69:L69 Q69:R69 T69:V69" name="Range2_3_12_1"/>
    <protectedRange sqref="E69 C69 H69" name="Range1_3_1_6_1"/>
    <protectedRange sqref="C71" name="Range1_3_2_3_2"/>
    <protectedRange sqref="A72" name="Range1_3"/>
    <protectedRange sqref="A73" name="Range1_2_2"/>
    <protectedRange sqref="A74" name="Range1_3_21_1"/>
    <protectedRange sqref="D72" name="Range1_1_3"/>
    <protectedRange sqref="D73" name="Range1_1_1_1"/>
    <protectedRange sqref="D74" name="Range1_4_2"/>
    <protectedRange sqref="A80" name="Range1_5_1"/>
    <protectedRange sqref="A81" name="Range1_2_1_2"/>
    <protectedRange sqref="C78:C81 J78:K78" name="Range1_3_22_1"/>
    <protectedRange sqref="D80" name="Range1_1_2_1"/>
    <protectedRange sqref="D81" name="Range1_4_1_1"/>
    <protectedRange sqref="A94" name="Range1_3_23_1"/>
    <protectedRange sqref="J94:K94" name="Range1_3_24_1"/>
    <protectedRange sqref="M94" name="Range1_3_25_1"/>
    <protectedRange sqref="Q94" name="Range1_3_26_1"/>
    <protectedRange sqref="V94" name="Range1_3_27_1"/>
    <protectedRange sqref="J97:K102 D97:D99 H97:H103" name="Range1_3_28_1"/>
    <protectedRange sqref="A270" name="Range2_3_14_1"/>
    <protectedRange sqref="Q270:S270 J270:N270 D270" name="Range2_3_15_1"/>
    <protectedRange sqref="C270:C276 E275:E276 G270:H271 C249 G272:G275 H272:H276" name="Range1_3_29_1"/>
    <protectedRange sqref="Q277" name="Range2_3_17_1"/>
    <protectedRange sqref="A107:A172" name="Range1_7_1"/>
    <protectedRange sqref="D107:D172 F131" name="Range1_1_4_1"/>
    <protectedRange sqref="H107:H172" name="Range1_2_3_1"/>
    <protectedRange sqref="H173:H185" name="Range1_2_1_1_1"/>
    <protectedRange sqref="L107:L172 L182" name="Range1_3_31_1"/>
    <protectedRange sqref="M107:M172 M182" name="Range1_3_32_1"/>
    <protectedRange sqref="P107 P182 R107:S107 R182:S182 V182 V107:V173 P108:S172" name="Range1_3_33_1"/>
    <protectedRange sqref="A175" name="Range2_3_16_2"/>
    <protectedRange sqref="A174" name="Range1_3_2_4_2"/>
    <protectedRange sqref="R175 O175 D175 T175 J175:M175" name="Range2_3_16_1_1"/>
    <protectedRange sqref="C175:C178 E176:E177 G175" name="Range1_3_34_1"/>
    <protectedRange sqref="R174 T174:V174 J174 V175 C174:F174 L174:M174" name="Range1_3_2_5_1"/>
    <protectedRange sqref="E178" name="Range1_3_3_2_1"/>
    <protectedRange sqref="V178:V179" name="Range1_3_2_4_1_1"/>
    <protectedRange sqref="E180 C185 G183 E184:E185 C180:C183" name="Range1_3_35_1"/>
    <protectedRange sqref="E181 C181" name="Range1_3_1_8_1"/>
    <protectedRange sqref="C179 E179" name="Range1_3_2_1_1_1_1"/>
    <protectedRange sqref="E184" name="Range1_3_2_2_1_1_1"/>
    <protectedRange sqref="C184 E184" name="Range1_3_1_1_1_1_1_1"/>
    <protectedRange sqref="E182" name="Range1_3_2_3_1_1"/>
    <protectedRange sqref="Q107:Q172" name="Range1_3_30_1"/>
    <protectedRange sqref="T8" name="Range2_3_3_1"/>
    <protectedRange sqref="T7:U7 T9:U9 T11:U12 U10" name="Range1_3_4_1"/>
    <protectedRange sqref="T13:U13" name="Range1_3_4_1_1"/>
    <protectedRange sqref="T14:U14" name="Range1_3_4_1_3"/>
    <protectedRange sqref="E15 C15 G15" name="Range1_3_4_1_1_2"/>
    <protectedRange sqref="T17:U17" name="Range1_3_4_1_4"/>
    <protectedRange sqref="A17" name="Range1_7"/>
    <protectedRange sqref="D17" name="Range1_1_4"/>
    <protectedRange sqref="H17" name="Range1_2_3"/>
    <protectedRange sqref="L17" name="Range1_3_31"/>
    <protectedRange sqref="M17" name="Range1_3_32"/>
    <protectedRange sqref="V17 Q17:R17" name="Range1_3_33"/>
    <protectedRange sqref="Q17" name="Range1_3_30"/>
    <protectedRange sqref="T18:U18" name="Range1_3_4_1_5"/>
    <protectedRange sqref="A18" name="Range1_7_2"/>
    <protectedRange sqref="D18" name="Range1_1_4_2"/>
    <protectedRange sqref="H18" name="Range1_2_3_2"/>
    <protectedRange sqref="L18" name="Range1_3_31_2"/>
    <protectedRange sqref="M18" name="Range1_3_32_2"/>
    <protectedRange sqref="V18 Q18:S18" name="Range1_3_33_2"/>
    <protectedRange sqref="Q18" name="Range1_3_30_2"/>
    <protectedRange sqref="T19:U19" name="Range1_3_4_1_6"/>
    <protectedRange sqref="A19" name="Range1_7_3"/>
    <protectedRange sqref="D19" name="Range1_1_4_3"/>
    <protectedRange sqref="H19" name="Range1_2_3_3"/>
    <protectedRange sqref="L19" name="Range1_3_31_3"/>
    <protectedRange sqref="M19" name="Range1_3_32_3"/>
    <protectedRange sqref="V19 Q19:S19" name="Range1_3_33_3"/>
    <protectedRange sqref="Q19" name="Range1_3_30_3"/>
    <protectedRange sqref="A20:A21 D21:H21 G20:H20 J20:M21 V20:V21 C20:D20 Q20:R21" name="Range1_14_1_2"/>
    <protectedRange sqref="T20:U21" name="Range1_3_4_1_7"/>
    <protectedRange sqref="C21" name="Range1_3_29_2"/>
    <protectedRange sqref="T22:U22" name="Range1_3_4_1_8"/>
    <protectedRange sqref="C22 G22:H22" name="Range1_3_29_2_1"/>
  </protectedRanges>
  <dataConsolidate/>
  <mergeCells count="1">
    <mergeCell ref="C2:E4"/>
  </mergeCells>
  <conditionalFormatting sqref="E9:F10 F7:F8 F11:F12">
    <cfRule type="expression" dxfId="132" priority="3" stopIfTrue="1">
      <formula>#REF!="C"</formula>
    </cfRule>
  </conditionalFormatting>
  <conditionalFormatting sqref="E9:F10 F7:F8 F11:F12 S18:S19">
    <cfRule type="expression" dxfId="131" priority="2" stopIfTrue="1">
      <formula>#REF!="C"</formula>
    </cfRule>
  </conditionalFormatting>
  <conditionalFormatting sqref="F13:F14 E15 T15:T16 E21 F16:F22">
    <cfRule type="expression" dxfId="130" priority="1" stopIfTrue="1">
      <formula>#REF!="C"</formula>
    </cfRule>
  </conditionalFormatting>
  <dataValidations count="12">
    <dataValidation type="list" allowBlank="1" showInputMessage="1" showErrorMessage="1" sqref="I23">
      <formula1>$AR$7:$AR$9</formula1>
    </dataValidation>
    <dataValidation type="list" allowBlank="1" showInputMessage="1" showErrorMessage="1" sqref="J23">
      <formula1>$AM$7:$AM$8</formula1>
    </dataValidation>
    <dataValidation type="list" allowBlank="1" showInputMessage="1" showErrorMessage="1" sqref="K23 J26:J28">
      <formula1>$AQ$7:$AQ$8</formula1>
    </dataValidation>
    <dataValidation type="list" allowBlank="1" showInputMessage="1" showErrorMessage="1" sqref="O23 T23:U23">
      <formula1>$AS$7:$AS$8</formula1>
    </dataValidation>
    <dataValidation type="list" allowBlank="1" showInputMessage="1" showErrorMessage="1" sqref="I25">
      <formula1>$AV$6:$AV$6</formula1>
    </dataValidation>
    <dataValidation type="list" allowBlank="1" showInputMessage="1" showErrorMessage="1" sqref="J25">
      <formula1>$AQ$6:$AQ$6</formula1>
    </dataValidation>
    <dataValidation type="list" allowBlank="1" showInputMessage="1" showErrorMessage="1" sqref="K25">
      <formula1>$AU$6:$AU$6</formula1>
    </dataValidation>
    <dataValidation type="list" allowBlank="1" showInputMessage="1" showErrorMessage="1" sqref="O25 U25">
      <formula1>$AW$6:$AW$6</formula1>
    </dataValidation>
    <dataValidation type="list" allowBlank="1" showInputMessage="1" showErrorMessage="1" sqref="I26:I28">
      <formula1>$AV$7:$AV$12</formula1>
    </dataValidation>
    <dataValidation type="list" allowBlank="1" showInputMessage="1" showErrorMessage="1" sqref="K26:K28">
      <formula1>$AU$7:$AU$8</formula1>
    </dataValidation>
    <dataValidation type="list" allowBlank="1" showInputMessage="1" showErrorMessage="1" sqref="O26:O28 U26:U27 T28:U28">
      <formula1>$AW$7:$AW$8</formula1>
    </dataValidation>
    <dataValidation type="list" allowBlank="1" showInputMessage="1" showErrorMessage="1" sqref="S27">
      <formula1>$AS$7:$AS$14</formula1>
    </dataValidation>
  </dataValidations>
  <hyperlinks>
    <hyperlink ref="E12" r:id="rId1" tooltip="link to Adult Social Care Survey - User Experience Survey - UES "/>
    <hyperlink ref="E11" r:id="rId2" tooltip="link to Adult Social Care Survey - User Experience Survey - UES "/>
    <hyperlink ref="E7" r:id="rId3"/>
    <hyperlink ref="F7" r:id="rId4"/>
    <hyperlink ref="V7" r:id="rId5"/>
    <hyperlink ref="E10" r:id="rId6" tooltip="link to Adult Social Care Survey - User Experience Survey - UES "/>
    <hyperlink ref="F10" r:id="rId7" tooltip="link to Adult Social Care Survey - User Experience Survey - UES "/>
    <hyperlink ref="E8" r:id="rId8"/>
    <hyperlink ref="V8" r:id="rId9"/>
    <hyperlink ref="V13" r:id="rId10" display="mailto:anwar.annut@decc.gsi.gov.uk"/>
    <hyperlink ref="E13" r:id="rId11" tooltip="link to Deprivation of Liberty safeguards "/>
    <hyperlink ref="V14" r:id="rId12" display="mailto:anwar.annut@decc.gsi.gov.uk"/>
    <hyperlink ref="E14" r:id="rId13" tooltip="link to Deprivation of Liberty safeguards "/>
    <hyperlink ref="E15" r:id="rId14" tooltip="link to Guardianship Under the Mental Health Act 1983 - SSDA702 "/>
    <hyperlink ref="F16" r:id="rId15"/>
    <hyperlink ref="V16" r:id="rId16"/>
    <hyperlink ref="E16" r:id="rId17"/>
    <hyperlink ref="V17" r:id="rId18" display="info@statistics.gov.uk"/>
    <hyperlink ref="E18" r:id="rId19" tooltip="link to NHS Health Check "/>
    <hyperlink ref="V18" r:id="rId20" display="info@statistics.gov.uk"/>
    <hyperlink ref="A19" r:id="rId21" tooltip="link to Oral health surveys, part of the Dental Public Health Intelligence Programme" display="http://www.nwph.net/dentalhealth/"/>
    <hyperlink ref="V19" r:id="rId22" display="info@statistics.gov.uk"/>
    <hyperlink ref="E20" r:id="rId23" tooltip="link to Registered Blind and Partially Sighted People - SSDA902 "/>
    <hyperlink ref="F21" r:id="rId24"/>
    <hyperlink ref="E24" r:id="rId25"/>
    <hyperlink ref="F24" r:id="rId26"/>
    <hyperlink ref="V24" r:id="rId27" display="statistics@deni.gov.uk"/>
    <hyperlink ref="V25" r:id="rId28" display="analyticalservices@detini.gov.uk"/>
    <hyperlink ref="E27" r:id="rId29" tooltip="link to Adult Social Care Survey - User Experience Survey - UES "/>
    <hyperlink ref="E26" r:id="rId30" tooltip="link to Adult Social Care Survey - User Experience Survey - UES "/>
    <hyperlink ref="F26" r:id="rId31" tooltip="link to Adult Social Care Survey - User Experience Survey - UES "/>
    <hyperlink ref="V26" r:id="rId32" display="tourismstatistics@dfpni.gov.uk"/>
    <hyperlink ref="V28" r:id="rId33" display="asu@dsdni.gov.uk"/>
    <hyperlink ref="E28" r:id="rId34"/>
  </hyperlinks>
  <pageMargins left="0.7" right="0.7" top="0.75" bottom="0.75" header="0.3" footer="0.3"/>
  <pageSetup paperSize="9" orientation="portrait" r:id="rId35"/>
  <drawing r:id="rId36"/>
</worksheet>
</file>

<file path=xl/worksheets/sheet19.xml><?xml version="1.0" encoding="utf-8"?>
<worksheet xmlns="http://schemas.openxmlformats.org/spreadsheetml/2006/main" xmlns:r="http://schemas.openxmlformats.org/officeDocument/2006/relationships">
  <sheetPr codeName="Sheet23"/>
  <dimension ref="A1:DJ12"/>
  <sheetViews>
    <sheetView showGridLines="0" showRowColHeaders="0" zoomScale="70" zoomScaleNormal="70" workbookViewId="0">
      <selection activeCell="A9" sqref="A9"/>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1124</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c r="A7" s="5" t="s">
        <v>1125</v>
      </c>
      <c r="B7" s="4" t="s">
        <v>1124</v>
      </c>
      <c r="C7" s="4" t="s">
        <v>854</v>
      </c>
      <c r="D7" s="114" t="s">
        <v>1289</v>
      </c>
      <c r="E7" s="114" t="s">
        <v>1289</v>
      </c>
      <c r="F7" s="114" t="s">
        <v>1289</v>
      </c>
      <c r="G7" s="51" t="s">
        <v>8</v>
      </c>
      <c r="H7" s="114" t="s">
        <v>1418</v>
      </c>
      <c r="I7" s="35" t="s">
        <v>770</v>
      </c>
      <c r="J7" s="66" t="s">
        <v>18</v>
      </c>
      <c r="K7" s="5" t="s">
        <v>883</v>
      </c>
      <c r="L7" s="114" t="s">
        <v>1417</v>
      </c>
      <c r="M7" s="64">
        <v>2483</v>
      </c>
      <c r="N7" s="114" t="s">
        <v>1417</v>
      </c>
      <c r="O7" s="38" t="s">
        <v>63</v>
      </c>
      <c r="P7" s="114" t="s">
        <v>1289</v>
      </c>
      <c r="Q7" s="113" t="s">
        <v>1446</v>
      </c>
      <c r="R7" s="56" t="s">
        <v>24</v>
      </c>
      <c r="S7" s="38" t="s">
        <v>1447</v>
      </c>
      <c r="T7" s="183" t="s">
        <v>1417</v>
      </c>
      <c r="U7" s="114" t="s">
        <v>1417</v>
      </c>
      <c r="V7" s="114" t="s">
        <v>1417</v>
      </c>
      <c r="W7" s="19"/>
      <c r="X7" s="17"/>
    </row>
    <row r="8" spans="1:114" ht="64.5" customHeight="1">
      <c r="A8" s="5" t="s">
        <v>1126</v>
      </c>
      <c r="B8" s="4" t="s">
        <v>1124</v>
      </c>
      <c r="C8" s="4" t="s">
        <v>854</v>
      </c>
      <c r="D8" s="114" t="s">
        <v>1289</v>
      </c>
      <c r="E8" s="114" t="s">
        <v>1289</v>
      </c>
      <c r="F8" s="114" t="s">
        <v>1289</v>
      </c>
      <c r="G8" s="51" t="s">
        <v>8</v>
      </c>
      <c r="H8" s="114" t="s">
        <v>1418</v>
      </c>
      <c r="I8" s="35" t="s">
        <v>770</v>
      </c>
      <c r="J8" s="5" t="s">
        <v>18</v>
      </c>
      <c r="K8" s="5" t="s">
        <v>883</v>
      </c>
      <c r="L8" s="114" t="s">
        <v>1417</v>
      </c>
      <c r="M8" s="64">
        <v>2684</v>
      </c>
      <c r="N8" s="114" t="s">
        <v>1417</v>
      </c>
      <c r="O8" s="38" t="s">
        <v>63</v>
      </c>
      <c r="P8" s="114" t="s">
        <v>1289</v>
      </c>
      <c r="Q8" s="64" t="s">
        <v>1448</v>
      </c>
      <c r="R8" s="56" t="s">
        <v>24</v>
      </c>
      <c r="S8" s="38" t="s">
        <v>1447</v>
      </c>
      <c r="T8" s="183" t="s">
        <v>1417</v>
      </c>
      <c r="U8" s="114" t="s">
        <v>1417</v>
      </c>
      <c r="V8" s="114" t="s">
        <v>1417</v>
      </c>
      <c r="W8" s="19"/>
      <c r="X8" s="17"/>
    </row>
    <row r="9" spans="1:114" ht="61.5" customHeight="1">
      <c r="A9" s="58" t="s">
        <v>1123</v>
      </c>
      <c r="B9" s="4" t="s">
        <v>1124</v>
      </c>
      <c r="C9" s="4" t="s">
        <v>854</v>
      </c>
      <c r="D9" s="114" t="s">
        <v>1289</v>
      </c>
      <c r="E9" s="114" t="s">
        <v>1289</v>
      </c>
      <c r="F9" s="114" t="s">
        <v>1289</v>
      </c>
      <c r="G9" s="40" t="s">
        <v>8</v>
      </c>
      <c r="H9" s="114" t="s">
        <v>1418</v>
      </c>
      <c r="I9" s="35" t="s">
        <v>14</v>
      </c>
      <c r="J9" s="41" t="s">
        <v>18</v>
      </c>
      <c r="K9" s="41" t="s">
        <v>19</v>
      </c>
      <c r="L9" s="42">
        <v>3431</v>
      </c>
      <c r="M9" s="43">
        <v>1522</v>
      </c>
      <c r="N9" s="38">
        <v>44</v>
      </c>
      <c r="O9" s="38" t="s">
        <v>63</v>
      </c>
      <c r="P9" s="114" t="s">
        <v>1289</v>
      </c>
      <c r="Q9" s="45">
        <v>5127.2375000000002</v>
      </c>
      <c r="R9" s="44" t="s">
        <v>24</v>
      </c>
      <c r="S9" s="44" t="s">
        <v>25</v>
      </c>
      <c r="T9" s="183" t="s">
        <v>1417</v>
      </c>
      <c r="U9" s="114" t="s">
        <v>1417</v>
      </c>
      <c r="V9" s="114" t="s">
        <v>1417</v>
      </c>
    </row>
    <row r="10" spans="1:114">
      <c r="A10" s="37" t="s">
        <v>1127</v>
      </c>
      <c r="B10" s="4" t="s">
        <v>1124</v>
      </c>
      <c r="C10" s="4" t="s">
        <v>854</v>
      </c>
      <c r="D10" s="114" t="s">
        <v>1289</v>
      </c>
      <c r="E10" s="114" t="s">
        <v>1289</v>
      </c>
      <c r="F10" s="114" t="s">
        <v>1289</v>
      </c>
      <c r="G10" s="66" t="s">
        <v>8</v>
      </c>
      <c r="H10" s="114" t="s">
        <v>1418</v>
      </c>
      <c r="I10" s="35" t="s">
        <v>770</v>
      </c>
      <c r="J10" s="3" t="s">
        <v>18</v>
      </c>
      <c r="K10" s="3" t="s">
        <v>883</v>
      </c>
      <c r="L10" s="114" t="s">
        <v>1417</v>
      </c>
      <c r="M10" s="43">
        <v>1971</v>
      </c>
      <c r="N10" s="114" t="s">
        <v>1417</v>
      </c>
      <c r="O10" s="38" t="s">
        <v>63</v>
      </c>
      <c r="P10" s="114" t="s">
        <v>1289</v>
      </c>
      <c r="Q10" s="86" t="s">
        <v>1483</v>
      </c>
      <c r="R10" s="44" t="s">
        <v>24</v>
      </c>
      <c r="S10" s="38" t="s">
        <v>1447</v>
      </c>
      <c r="T10" s="183" t="s">
        <v>1417</v>
      </c>
      <c r="U10" s="114" t="s">
        <v>1417</v>
      </c>
      <c r="V10" s="114" t="s">
        <v>1417</v>
      </c>
    </row>
    <row r="11" spans="1:114" ht="24">
      <c r="A11" s="57" t="s">
        <v>1128</v>
      </c>
      <c r="B11" s="4" t="s">
        <v>1124</v>
      </c>
      <c r="C11" s="51" t="s">
        <v>1300</v>
      </c>
      <c r="D11" s="51" t="s">
        <v>1300</v>
      </c>
      <c r="E11" s="114" t="s">
        <v>1289</v>
      </c>
      <c r="F11" s="114" t="s">
        <v>1289</v>
      </c>
      <c r="G11" s="51" t="s">
        <v>1300</v>
      </c>
      <c r="H11" s="51" t="s">
        <v>1300</v>
      </c>
      <c r="I11" s="51" t="s">
        <v>1300</v>
      </c>
      <c r="J11" s="66" t="s">
        <v>18</v>
      </c>
      <c r="K11" s="5" t="s">
        <v>883</v>
      </c>
      <c r="L11" s="114" t="s">
        <v>1417</v>
      </c>
      <c r="M11" s="67">
        <v>2514</v>
      </c>
      <c r="N11" s="114" t="s">
        <v>1417</v>
      </c>
      <c r="O11" s="38" t="s">
        <v>63</v>
      </c>
      <c r="P11" s="114" t="s">
        <v>1289</v>
      </c>
      <c r="Q11" s="67" t="s">
        <v>1509</v>
      </c>
      <c r="R11" s="48" t="s">
        <v>210</v>
      </c>
      <c r="S11" s="53" t="s">
        <v>1300</v>
      </c>
      <c r="T11" s="118" t="s">
        <v>1300</v>
      </c>
      <c r="U11" s="53" t="s">
        <v>1300</v>
      </c>
      <c r="V11" s="114" t="s">
        <v>1417</v>
      </c>
      <c r="W11" s="16"/>
      <c r="X11" s="17"/>
    </row>
    <row r="12" spans="1:114" ht="24">
      <c r="A12" s="57" t="s">
        <v>1128</v>
      </c>
      <c r="B12" s="4" t="s">
        <v>1124</v>
      </c>
      <c r="C12" s="51" t="s">
        <v>1300</v>
      </c>
      <c r="D12" s="51" t="s">
        <v>1300</v>
      </c>
      <c r="E12" s="114" t="s">
        <v>1289</v>
      </c>
      <c r="F12" s="114" t="s">
        <v>1289</v>
      </c>
      <c r="G12" s="51" t="s">
        <v>1300</v>
      </c>
      <c r="H12" s="51" t="s">
        <v>1300</v>
      </c>
      <c r="I12" s="51" t="s">
        <v>1300</v>
      </c>
      <c r="J12" s="5" t="s">
        <v>18</v>
      </c>
      <c r="K12" s="5" t="s">
        <v>883</v>
      </c>
      <c r="L12" s="114" t="s">
        <v>1417</v>
      </c>
      <c r="M12" s="67">
        <v>2042</v>
      </c>
      <c r="N12" s="114" t="s">
        <v>1417</v>
      </c>
      <c r="O12" s="38" t="s">
        <v>63</v>
      </c>
      <c r="P12" s="114" t="s">
        <v>1289</v>
      </c>
      <c r="Q12" s="67" t="s">
        <v>1510</v>
      </c>
      <c r="R12" s="48" t="s">
        <v>210</v>
      </c>
      <c r="S12" s="53" t="s">
        <v>1300</v>
      </c>
      <c r="T12" s="118" t="s">
        <v>1300</v>
      </c>
      <c r="U12" s="53" t="s">
        <v>1300</v>
      </c>
      <c r="V12" s="114" t="s">
        <v>1417</v>
      </c>
    </row>
  </sheetData>
  <protectedRanges>
    <protectedRange sqref="C255:D258 U255:V258 P255:P258 S255:S258 G255:H258" name="Range1_14_1"/>
    <protectedRange sqref="T255:T258" name="Range1_14_2_1"/>
    <protectedRange sqref="C249:C254 E253:E254 G249:H253 H254" name="Range1_3_29"/>
    <protectedRange sqref="Q255" name="Range2_3_17"/>
    <protectedRange sqref="A43 V43 J43:M43 P43:Q43" name="Range1_3_2_1_2"/>
    <protectedRange sqref="A56 J56:M56 P56:Q56" name="Range2_3_1_1_1"/>
    <protectedRange sqref="U213:V213 A202:A236 P244:P247 C202:D215 C225:D225 D224 C229:H229 D227:E227 C220:E220 D216:H216 F202:H204 C217:D219 F218:H218 C221:D223 F223:H223 C228:D228 F207:H212 G205:H206 F214:H214 G213:H213 G215:H215 G217:H217 G219:H222 G224:H228 J202:N236 P202:S225 P227:S229 P226:Q226 P230:Q236 D226 V202:V212 V214:V225 V228:V239" name="Range1_14_1_1"/>
    <protectedRange sqref="U30:U32 U35 U38:U42 T44:U44 U45:U48 T62:U70 T74:U140 U142 U146 U149 T153:U174 U176:U212 U214:U225 T227:U229 T237:U243 T248:U248 T21:T22 T24:T26 T149:T150 T176:T225 U21:U27 T13:U16" name="Range1_3_4_1_2"/>
    <protectedRange sqref="Q22:R22 J22:M22 V22" name="Range2_3_10_1"/>
    <protectedRange sqref="V21 H23 J21:K21 E27 C21:C27 H25:H27" name="Range1_3_18_1"/>
    <protectedRange sqref="C34 H34" name="Range1_3_19_1"/>
    <protectedRange sqref="A36" name="Range2_3_11_1"/>
    <protectedRange sqref="G37:H37 E35 C35 C37 E37 H35 H38:H42" name="Range1_3_20_1"/>
    <protectedRange sqref="F36 J36:L36 Q36:R36 T36:V36" name="Range2_3_12_1"/>
    <protectedRange sqref="E36 C36 H36" name="Range1_3_1_6_1"/>
    <protectedRange sqref="C38" name="Range1_3_2_3_2"/>
    <protectedRange sqref="A39" name="Range1_3"/>
    <protectedRange sqref="A40" name="Range1_2_2"/>
    <protectedRange sqref="A41" name="Range1_3_21_1"/>
    <protectedRange sqref="D39" name="Range1_1_3"/>
    <protectedRange sqref="D40" name="Range1_1_1_1"/>
    <protectedRange sqref="D41" name="Range1_4_2"/>
    <protectedRange sqref="A47" name="Range1_5_1"/>
    <protectedRange sqref="A48" name="Range1_2_1_2"/>
    <protectedRange sqref="C45:C48 J45:K45" name="Range1_3_22_1"/>
    <protectedRange sqref="D47" name="Range1_1_2_1"/>
    <protectedRange sqref="D48" name="Range1_4_1_1"/>
    <protectedRange sqref="A61" name="Range1_3_23_1"/>
    <protectedRange sqref="J61:K61" name="Range1_3_24_1"/>
    <protectedRange sqref="M61" name="Range1_3_25_1"/>
    <protectedRange sqref="Q61" name="Range1_3_26_1"/>
    <protectedRange sqref="V61" name="Range1_3_27_1"/>
    <protectedRange sqref="J64:K69 D64:D66 H64:H70" name="Range1_3_28_1"/>
    <protectedRange sqref="A237" name="Range2_3_14_1"/>
    <protectedRange sqref="Q237:S237 J237:N237 D237" name="Range2_3_15_1"/>
    <protectedRange sqref="C237:C243 E242:E243 G237:H238 C216 G239:G242 H239:H243" name="Range1_3_29_1"/>
    <protectedRange sqref="Q244" name="Range2_3_17_1"/>
    <protectedRange sqref="A74:A139" name="Range1_7_1"/>
    <protectedRange sqref="D74:D139 F98" name="Range1_1_4_1"/>
    <protectedRange sqref="H74:H139" name="Range1_2_3_1"/>
    <protectedRange sqref="H140:H152" name="Range1_2_1_1_1"/>
    <protectedRange sqref="L74:L139 L149" name="Range1_3_31_1"/>
    <protectedRange sqref="M74:M139 M149" name="Range1_3_32_1"/>
    <protectedRange sqref="P74 P149 R74:S74 R149:S149 V149 V74:V140 P75:S139" name="Range1_3_33_1"/>
    <protectedRange sqref="A142" name="Range2_3_16_2"/>
    <protectedRange sqref="A141" name="Range1_3_2_4_2"/>
    <protectedRange sqref="R142 O142 D142 T142 J142:M142" name="Range2_3_16_1_1"/>
    <protectedRange sqref="C142:C145 E143:E144 G142" name="Range1_3_34_1"/>
    <protectedRange sqref="R141 T141:V141 J141 V142 C141:F141 L141:M141" name="Range1_3_2_5_1"/>
    <protectedRange sqref="E145" name="Range1_3_3_2_1"/>
    <protectedRange sqref="V145:V146" name="Range1_3_2_4_1_1"/>
    <protectedRange sqref="E147 C152 G150 E151:E152 C147:C150" name="Range1_3_35_1"/>
    <protectedRange sqref="E148 C148" name="Range1_3_1_8_1"/>
    <protectedRange sqref="C146 E146" name="Range1_3_2_1_1_1_1"/>
    <protectedRange sqref="E151" name="Range1_3_2_2_1_1_1"/>
    <protectedRange sqref="C151 E151" name="Range1_3_1_1_1_1_1_1"/>
    <protectedRange sqref="E149" name="Range1_3_2_3_1_1"/>
    <protectedRange sqref="Q74:Q139" name="Range1_3_30_1"/>
    <protectedRange sqref="T8 U7:U8" name="Range1_3_4_1"/>
    <protectedRange sqref="U9" name="Range1_3_4_1_1"/>
    <protectedRange sqref="A9" name="Range1_3_6"/>
    <protectedRange sqref="J9:M9 D9:H9 V9 Q9:T9" name="Range1_3_7"/>
    <protectedRange sqref="T11:U12" name="Range1_3_4_1_3"/>
    <protectedRange sqref="J12:K12 D12" name="Range1_3_28"/>
  </protectedRanges>
  <dataConsolidate/>
  <mergeCells count="1">
    <mergeCell ref="C2:E4"/>
  </mergeCells>
  <conditionalFormatting sqref="S8 T9 F7:F9">
    <cfRule type="expression" dxfId="129" priority="3" stopIfTrue="1">
      <formula>#REF!="C"</formula>
    </cfRule>
  </conditionalFormatting>
  <conditionalFormatting sqref="T7 F8 T9 F10:F12 D12">
    <cfRule type="expression" dxfId="128" priority="2" stopIfTrue="1">
      <formula>#REF!="C"</formula>
    </cfRule>
  </conditionalFormatting>
  <conditionalFormatting sqref="S9 F9">
    <cfRule type="expression" dxfId="127" priority="1" stopIfTrue="1">
      <formula>#REF!="C"</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3" filterMode="1"/>
  <dimension ref="A1:DJ666"/>
  <sheetViews>
    <sheetView showRowColHeaders="0" zoomScale="80" zoomScaleNormal="80" workbookViewId="0">
      <selection activeCell="A6" sqref="A6:V559"/>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1588</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ht="15.75" thickBot="1">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69" t="s">
        <v>0</v>
      </c>
      <c r="B6" s="170" t="s">
        <v>1281</v>
      </c>
      <c r="C6" s="170" t="s">
        <v>1</v>
      </c>
      <c r="D6" s="170" t="s">
        <v>2</v>
      </c>
      <c r="E6" s="170" t="s">
        <v>3</v>
      </c>
      <c r="F6" s="171" t="s">
        <v>1282</v>
      </c>
      <c r="G6" s="172" t="s">
        <v>804</v>
      </c>
      <c r="H6" s="173" t="s">
        <v>4</v>
      </c>
      <c r="I6" s="174" t="s">
        <v>805</v>
      </c>
      <c r="J6" s="175" t="s">
        <v>1283</v>
      </c>
      <c r="K6" s="176" t="s">
        <v>1284</v>
      </c>
      <c r="L6" s="177" t="s">
        <v>1285</v>
      </c>
      <c r="M6" s="178" t="s">
        <v>1286</v>
      </c>
      <c r="N6" s="179" t="s">
        <v>806</v>
      </c>
      <c r="O6" s="180" t="s">
        <v>1287</v>
      </c>
      <c r="P6" s="180" t="s">
        <v>5</v>
      </c>
      <c r="Q6" s="181" t="s">
        <v>1290</v>
      </c>
      <c r="R6" s="179" t="s">
        <v>1291</v>
      </c>
      <c r="S6" s="179" t="s">
        <v>6</v>
      </c>
      <c r="T6" s="182" t="s">
        <v>7</v>
      </c>
      <c r="U6" s="179" t="s">
        <v>778</v>
      </c>
      <c r="V6" s="179" t="s">
        <v>1416</v>
      </c>
    </row>
    <row r="7" spans="1:114" ht="72" hidden="1">
      <c r="A7" s="3" t="s">
        <v>904</v>
      </c>
      <c r="B7" s="5" t="s">
        <v>898</v>
      </c>
      <c r="C7" s="98" t="s">
        <v>854</v>
      </c>
      <c r="D7" s="87" t="s">
        <v>905</v>
      </c>
      <c r="E7" s="222" t="s">
        <v>1299</v>
      </c>
      <c r="F7" s="117" t="s">
        <v>1299</v>
      </c>
      <c r="G7" s="105" t="s">
        <v>10</v>
      </c>
      <c r="H7" s="206" t="s">
        <v>1418</v>
      </c>
      <c r="I7" s="35" t="s">
        <v>770</v>
      </c>
      <c r="J7" s="249" t="s">
        <v>18</v>
      </c>
      <c r="K7" s="89" t="s">
        <v>883</v>
      </c>
      <c r="L7" s="215">
        <v>3723</v>
      </c>
      <c r="M7" s="208">
        <v>2022</v>
      </c>
      <c r="N7" s="35">
        <v>54</v>
      </c>
      <c r="O7" s="212" t="s">
        <v>62</v>
      </c>
      <c r="P7" s="90" t="s">
        <v>63</v>
      </c>
      <c r="Q7" s="250" t="s">
        <v>1458</v>
      </c>
      <c r="R7" s="413" t="s">
        <v>1621</v>
      </c>
      <c r="S7" s="90" t="s">
        <v>25</v>
      </c>
      <c r="T7" s="256">
        <v>41091</v>
      </c>
      <c r="U7" s="206" t="s">
        <v>1417</v>
      </c>
      <c r="V7" s="89" t="s">
        <v>906</v>
      </c>
    </row>
    <row r="8" spans="1:114" ht="68.25" hidden="1" customHeight="1">
      <c r="A8" s="37" t="s">
        <v>901</v>
      </c>
      <c r="B8" s="5" t="s">
        <v>898</v>
      </c>
      <c r="C8" s="105" t="s">
        <v>1300</v>
      </c>
      <c r="D8" s="105" t="s">
        <v>1300</v>
      </c>
      <c r="E8" s="206" t="s">
        <v>1289</v>
      </c>
      <c r="F8" s="206" t="s">
        <v>1289</v>
      </c>
      <c r="G8" s="105" t="s">
        <v>1300</v>
      </c>
      <c r="H8" s="105" t="s">
        <v>1300</v>
      </c>
      <c r="I8" s="105" t="s">
        <v>1300</v>
      </c>
      <c r="J8" s="100" t="s">
        <v>18</v>
      </c>
      <c r="K8" s="35" t="s">
        <v>612</v>
      </c>
      <c r="L8" s="212" t="s">
        <v>902</v>
      </c>
      <c r="M8" s="208">
        <v>380</v>
      </c>
      <c r="N8" s="35">
        <v>76</v>
      </c>
      <c r="O8" s="35" t="s">
        <v>63</v>
      </c>
      <c r="P8" s="105" t="s">
        <v>1300</v>
      </c>
      <c r="Q8" s="206" t="s">
        <v>1289</v>
      </c>
      <c r="R8" s="100" t="s">
        <v>210</v>
      </c>
      <c r="S8" s="105" t="s">
        <v>1300</v>
      </c>
      <c r="T8" s="105" t="s">
        <v>1300</v>
      </c>
      <c r="U8" s="105" t="s">
        <v>1300</v>
      </c>
      <c r="V8" s="225" t="s">
        <v>903</v>
      </c>
    </row>
    <row r="9" spans="1:114" ht="51" hidden="1" customHeight="1">
      <c r="A9" s="58" t="s">
        <v>897</v>
      </c>
      <c r="B9" s="5" t="s">
        <v>898</v>
      </c>
      <c r="C9" s="91" t="s">
        <v>60</v>
      </c>
      <c r="D9" s="87" t="s">
        <v>899</v>
      </c>
      <c r="E9" s="206" t="s">
        <v>1289</v>
      </c>
      <c r="F9" s="206" t="s">
        <v>1289</v>
      </c>
      <c r="G9" s="206" t="s">
        <v>1289</v>
      </c>
      <c r="H9" s="206" t="s">
        <v>1418</v>
      </c>
      <c r="I9" s="206" t="s">
        <v>1289</v>
      </c>
      <c r="J9" s="206" t="s">
        <v>1289</v>
      </c>
      <c r="K9" s="206" t="s">
        <v>1289</v>
      </c>
      <c r="L9" s="221">
        <v>4000</v>
      </c>
      <c r="M9" s="213">
        <v>3500</v>
      </c>
      <c r="N9" s="35">
        <v>87.5</v>
      </c>
      <c r="O9" s="35" t="s">
        <v>63</v>
      </c>
      <c r="P9" s="90" t="s">
        <v>62</v>
      </c>
      <c r="Q9" s="216">
        <v>150000</v>
      </c>
      <c r="R9" s="90" t="s">
        <v>24</v>
      </c>
      <c r="S9" s="90" t="s">
        <v>25</v>
      </c>
      <c r="T9" s="206" t="s">
        <v>1417</v>
      </c>
      <c r="U9" s="206" t="s">
        <v>1417</v>
      </c>
      <c r="V9" s="211" t="s">
        <v>900</v>
      </c>
    </row>
    <row r="10" spans="1:114" ht="48" hidden="1">
      <c r="A10" s="3" t="s">
        <v>21</v>
      </c>
      <c r="B10" s="3" t="s">
        <v>807</v>
      </c>
      <c r="C10" s="91" t="s">
        <v>23</v>
      </c>
      <c r="D10" s="90" t="s">
        <v>813</v>
      </c>
      <c r="E10" s="206" t="s">
        <v>1289</v>
      </c>
      <c r="F10" s="206" t="s">
        <v>1289</v>
      </c>
      <c r="G10" s="91" t="s">
        <v>12</v>
      </c>
      <c r="H10" s="91" t="s">
        <v>814</v>
      </c>
      <c r="I10" s="35" t="s">
        <v>15</v>
      </c>
      <c r="J10" s="207" t="s">
        <v>18</v>
      </c>
      <c r="K10" s="90" t="s">
        <v>815</v>
      </c>
      <c r="L10" s="221">
        <v>143</v>
      </c>
      <c r="M10" s="213">
        <v>33</v>
      </c>
      <c r="N10" s="35">
        <v>23</v>
      </c>
      <c r="O10" s="35" t="s">
        <v>63</v>
      </c>
      <c r="P10" s="90" t="s">
        <v>63</v>
      </c>
      <c r="Q10" s="216">
        <v>52</v>
      </c>
      <c r="R10" s="413" t="s">
        <v>24</v>
      </c>
      <c r="S10" s="90" t="s">
        <v>25</v>
      </c>
      <c r="T10" s="206" t="s">
        <v>1417</v>
      </c>
      <c r="U10" s="206" t="s">
        <v>1417</v>
      </c>
      <c r="V10" s="90" t="s">
        <v>26</v>
      </c>
    </row>
    <row r="11" spans="1:114" ht="56.25" hidden="1" customHeight="1">
      <c r="A11" s="37" t="s">
        <v>32</v>
      </c>
      <c r="B11" s="37" t="s">
        <v>807</v>
      </c>
      <c r="C11" s="35" t="s">
        <v>28</v>
      </c>
      <c r="D11" s="35" t="s">
        <v>851</v>
      </c>
      <c r="E11" s="206" t="s">
        <v>1289</v>
      </c>
      <c r="F11" s="206" t="s">
        <v>1289</v>
      </c>
      <c r="G11" s="100" t="s">
        <v>8</v>
      </c>
      <c r="H11" s="206" t="s">
        <v>1418</v>
      </c>
      <c r="I11" s="35" t="s">
        <v>852</v>
      </c>
      <c r="J11" s="218" t="s">
        <v>18</v>
      </c>
      <c r="K11" s="35" t="s">
        <v>19</v>
      </c>
      <c r="L11" s="212">
        <v>10075</v>
      </c>
      <c r="M11" s="212">
        <v>403</v>
      </c>
      <c r="N11" s="35">
        <v>4</v>
      </c>
      <c r="O11" s="35" t="s">
        <v>63</v>
      </c>
      <c r="P11" s="90" t="s">
        <v>63</v>
      </c>
      <c r="Q11" s="218">
        <v>1684</v>
      </c>
      <c r="R11" s="413" t="s">
        <v>24</v>
      </c>
      <c r="S11" s="90" t="s">
        <v>25</v>
      </c>
      <c r="T11" s="206" t="s">
        <v>1417</v>
      </c>
      <c r="U11" s="206" t="s">
        <v>1417</v>
      </c>
      <c r="V11" s="35" t="s">
        <v>33</v>
      </c>
    </row>
    <row r="12" spans="1:114" ht="49.5" hidden="1" customHeight="1">
      <c r="A12" s="37" t="s">
        <v>887</v>
      </c>
      <c r="B12" s="37" t="s">
        <v>807</v>
      </c>
      <c r="C12" s="89" t="s">
        <v>27</v>
      </c>
      <c r="D12" s="35" t="s">
        <v>842</v>
      </c>
      <c r="E12" s="206" t="s">
        <v>1289</v>
      </c>
      <c r="F12" s="206" t="s">
        <v>1289</v>
      </c>
      <c r="G12" s="35" t="s">
        <v>970</v>
      </c>
      <c r="H12" s="206" t="s">
        <v>1418</v>
      </c>
      <c r="I12" s="35" t="s">
        <v>15</v>
      </c>
      <c r="J12" s="218" t="s">
        <v>18</v>
      </c>
      <c r="K12" s="90" t="s">
        <v>883</v>
      </c>
      <c r="L12" s="212">
        <v>9000</v>
      </c>
      <c r="M12" s="212">
        <f>L12*0.55</f>
        <v>4950</v>
      </c>
      <c r="N12" s="35">
        <v>55.000000000000007</v>
      </c>
      <c r="O12" s="35" t="s">
        <v>63</v>
      </c>
      <c r="P12" s="90" t="s">
        <v>63</v>
      </c>
      <c r="Q12" s="212" t="s">
        <v>1439</v>
      </c>
      <c r="R12" s="388" t="s">
        <v>1621</v>
      </c>
      <c r="S12" s="90" t="s">
        <v>25</v>
      </c>
      <c r="T12" s="206" t="s">
        <v>1417</v>
      </c>
      <c r="U12" s="206" t="s">
        <v>1417</v>
      </c>
      <c r="V12" s="206" t="s">
        <v>1417</v>
      </c>
    </row>
    <row r="13" spans="1:114" ht="73.5" hidden="1" customHeight="1">
      <c r="A13" s="37" t="s">
        <v>841</v>
      </c>
      <c r="B13" s="37" t="s">
        <v>807</v>
      </c>
      <c r="C13" s="35" t="s">
        <v>28</v>
      </c>
      <c r="D13" s="35" t="s">
        <v>842</v>
      </c>
      <c r="E13" s="206" t="s">
        <v>1289</v>
      </c>
      <c r="F13" s="206" t="s">
        <v>1289</v>
      </c>
      <c r="G13" s="100" t="s">
        <v>8</v>
      </c>
      <c r="H13" s="35" t="s">
        <v>836</v>
      </c>
      <c r="I13" s="35" t="s">
        <v>14</v>
      </c>
      <c r="J13" s="218" t="s">
        <v>18</v>
      </c>
      <c r="K13" s="35" t="s">
        <v>19</v>
      </c>
      <c r="L13" s="212">
        <v>7000</v>
      </c>
      <c r="M13" s="212">
        <f>7000*0.55</f>
        <v>3850.0000000000005</v>
      </c>
      <c r="N13" s="35">
        <v>55.000000000000007</v>
      </c>
      <c r="O13" s="35" t="s">
        <v>63</v>
      </c>
      <c r="P13" s="90" t="s">
        <v>63</v>
      </c>
      <c r="Q13" s="218">
        <v>23506</v>
      </c>
      <c r="R13" s="388" t="s">
        <v>1621</v>
      </c>
      <c r="S13" s="90" t="s">
        <v>25</v>
      </c>
      <c r="T13" s="206" t="s">
        <v>1289</v>
      </c>
      <c r="U13" s="206" t="s">
        <v>1417</v>
      </c>
      <c r="V13" s="206" t="s">
        <v>1417</v>
      </c>
    </row>
    <row r="14" spans="1:114" ht="24" hidden="1">
      <c r="A14" s="37" t="s">
        <v>871</v>
      </c>
      <c r="B14" s="37" t="s">
        <v>807</v>
      </c>
      <c r="C14" s="105" t="s">
        <v>1300</v>
      </c>
      <c r="D14" s="105" t="s">
        <v>1300</v>
      </c>
      <c r="E14" s="206" t="s">
        <v>1289</v>
      </c>
      <c r="F14" s="206" t="s">
        <v>1289</v>
      </c>
      <c r="G14" s="105" t="s">
        <v>1300</v>
      </c>
      <c r="H14" s="105" t="s">
        <v>1300</v>
      </c>
      <c r="I14" s="105" t="s">
        <v>1300</v>
      </c>
      <c r="J14" s="100" t="s">
        <v>18</v>
      </c>
      <c r="K14" s="100" t="s">
        <v>19</v>
      </c>
      <c r="L14" s="212">
        <v>400</v>
      </c>
      <c r="M14" s="212">
        <v>400</v>
      </c>
      <c r="N14" s="35">
        <v>100</v>
      </c>
      <c r="O14" s="35" t="s">
        <v>63</v>
      </c>
      <c r="P14" s="105" t="s">
        <v>1300</v>
      </c>
      <c r="Q14" s="218">
        <v>1975</v>
      </c>
      <c r="R14" s="411" t="s">
        <v>1621</v>
      </c>
      <c r="S14" s="105" t="s">
        <v>1300</v>
      </c>
      <c r="T14" s="105" t="s">
        <v>1300</v>
      </c>
      <c r="U14" s="105" t="s">
        <v>1300</v>
      </c>
      <c r="V14" s="206" t="s">
        <v>1417</v>
      </c>
    </row>
    <row r="15" spans="1:114" ht="24" hidden="1">
      <c r="A15" s="37" t="s">
        <v>865</v>
      </c>
      <c r="B15" s="37" t="s">
        <v>807</v>
      </c>
      <c r="C15" s="105" t="s">
        <v>1300</v>
      </c>
      <c r="D15" s="105" t="s">
        <v>1300</v>
      </c>
      <c r="E15" s="206" t="s">
        <v>1289</v>
      </c>
      <c r="F15" s="206" t="s">
        <v>1289</v>
      </c>
      <c r="G15" s="105" t="s">
        <v>1300</v>
      </c>
      <c r="H15" s="105" t="s">
        <v>1300</v>
      </c>
      <c r="I15" s="105" t="s">
        <v>1300</v>
      </c>
      <c r="J15" s="100" t="s">
        <v>18</v>
      </c>
      <c r="K15" s="100" t="s">
        <v>19</v>
      </c>
      <c r="L15" s="212">
        <v>31</v>
      </c>
      <c r="M15" s="212">
        <v>31</v>
      </c>
      <c r="N15" s="35">
        <v>100</v>
      </c>
      <c r="O15" s="35" t="s">
        <v>63</v>
      </c>
      <c r="P15" s="105" t="s">
        <v>1300</v>
      </c>
      <c r="Q15" s="218">
        <v>200</v>
      </c>
      <c r="R15" s="411" t="s">
        <v>24</v>
      </c>
      <c r="S15" s="105" t="s">
        <v>1300</v>
      </c>
      <c r="T15" s="105" t="s">
        <v>1300</v>
      </c>
      <c r="U15" s="105" t="s">
        <v>1300</v>
      </c>
      <c r="V15" s="206" t="s">
        <v>1417</v>
      </c>
    </row>
    <row r="16" spans="1:114" ht="52.5" hidden="1" customHeight="1">
      <c r="A16" s="37" t="s">
        <v>857</v>
      </c>
      <c r="B16" s="37" t="s">
        <v>807</v>
      </c>
      <c r="C16" s="105" t="s">
        <v>1300</v>
      </c>
      <c r="D16" s="105" t="s">
        <v>1300</v>
      </c>
      <c r="E16" s="206" t="s">
        <v>1289</v>
      </c>
      <c r="F16" s="206" t="s">
        <v>1289</v>
      </c>
      <c r="G16" s="105" t="s">
        <v>1300</v>
      </c>
      <c r="H16" s="105" t="s">
        <v>1300</v>
      </c>
      <c r="I16" s="105" t="s">
        <v>1300</v>
      </c>
      <c r="J16" s="35" t="s">
        <v>18</v>
      </c>
      <c r="K16" s="35" t="s">
        <v>19</v>
      </c>
      <c r="L16" s="223">
        <v>64</v>
      </c>
      <c r="M16" s="223">
        <v>64</v>
      </c>
      <c r="N16" s="35">
        <v>100</v>
      </c>
      <c r="O16" s="35" t="s">
        <v>63</v>
      </c>
      <c r="P16" s="105" t="s">
        <v>1300</v>
      </c>
      <c r="Q16" s="224">
        <v>344</v>
      </c>
      <c r="R16" s="413" t="s">
        <v>24</v>
      </c>
      <c r="S16" s="105" t="s">
        <v>1300</v>
      </c>
      <c r="T16" s="105" t="s">
        <v>1300</v>
      </c>
      <c r="U16" s="105" t="s">
        <v>1300</v>
      </c>
      <c r="V16" s="206" t="s">
        <v>1417</v>
      </c>
    </row>
    <row r="17" spans="1:22" ht="36" hidden="1">
      <c r="A17" s="3" t="s">
        <v>30</v>
      </c>
      <c r="B17" s="3" t="s">
        <v>807</v>
      </c>
      <c r="C17" s="91" t="s">
        <v>28</v>
      </c>
      <c r="D17" s="90" t="s">
        <v>811</v>
      </c>
      <c r="E17" s="206" t="s">
        <v>1289</v>
      </c>
      <c r="F17" s="206" t="s">
        <v>1289</v>
      </c>
      <c r="G17" s="91" t="s">
        <v>8</v>
      </c>
      <c r="H17" s="206" t="s">
        <v>1418</v>
      </c>
      <c r="I17" s="35" t="s">
        <v>812</v>
      </c>
      <c r="J17" s="207" t="s">
        <v>18</v>
      </c>
      <c r="K17" s="90" t="s">
        <v>19</v>
      </c>
      <c r="L17" s="221">
        <v>414</v>
      </c>
      <c r="M17" s="213">
        <v>353</v>
      </c>
      <c r="N17" s="35">
        <v>85</v>
      </c>
      <c r="O17" s="212" t="s">
        <v>62</v>
      </c>
      <c r="P17" s="90" t="s">
        <v>63</v>
      </c>
      <c r="Q17" s="216">
        <v>1708</v>
      </c>
      <c r="R17" s="415" t="s">
        <v>24</v>
      </c>
      <c r="S17" s="90" t="s">
        <v>31</v>
      </c>
      <c r="T17" s="206" t="s">
        <v>1417</v>
      </c>
      <c r="U17" s="206" t="s">
        <v>1417</v>
      </c>
      <c r="V17" s="90" t="s">
        <v>29</v>
      </c>
    </row>
    <row r="18" spans="1:22" ht="51" hidden="1" customHeight="1">
      <c r="A18" s="37" t="s">
        <v>864</v>
      </c>
      <c r="B18" s="37" t="s">
        <v>807</v>
      </c>
      <c r="C18" s="105" t="s">
        <v>1300</v>
      </c>
      <c r="D18" s="105" t="s">
        <v>1300</v>
      </c>
      <c r="E18" s="206" t="s">
        <v>1289</v>
      </c>
      <c r="F18" s="206" t="s">
        <v>1289</v>
      </c>
      <c r="G18" s="105" t="s">
        <v>1300</v>
      </c>
      <c r="H18" s="105" t="s">
        <v>1300</v>
      </c>
      <c r="I18" s="105" t="s">
        <v>1300</v>
      </c>
      <c r="J18" s="35" t="s">
        <v>18</v>
      </c>
      <c r="K18" s="35" t="s">
        <v>19</v>
      </c>
      <c r="L18" s="223">
        <v>1000</v>
      </c>
      <c r="M18" s="223">
        <v>280</v>
      </c>
      <c r="N18" s="35">
        <v>28.000000000000004</v>
      </c>
      <c r="O18" s="35" t="s">
        <v>63</v>
      </c>
      <c r="P18" s="105" t="s">
        <v>1300</v>
      </c>
      <c r="Q18" s="224">
        <v>2140</v>
      </c>
      <c r="R18" s="415" t="s">
        <v>24</v>
      </c>
      <c r="S18" s="105" t="s">
        <v>1300</v>
      </c>
      <c r="T18" s="105" t="s">
        <v>1300</v>
      </c>
      <c r="U18" s="105" t="s">
        <v>1300</v>
      </c>
      <c r="V18" s="206" t="s">
        <v>1417</v>
      </c>
    </row>
    <row r="19" spans="1:22" ht="47.25" hidden="1" customHeight="1">
      <c r="A19" s="37" t="s">
        <v>866</v>
      </c>
      <c r="B19" s="37" t="s">
        <v>807</v>
      </c>
      <c r="C19" s="105" t="s">
        <v>1300</v>
      </c>
      <c r="D19" s="105" t="s">
        <v>1300</v>
      </c>
      <c r="E19" s="206" t="s">
        <v>1289</v>
      </c>
      <c r="F19" s="206" t="s">
        <v>1289</v>
      </c>
      <c r="G19" s="105" t="s">
        <v>1300</v>
      </c>
      <c r="H19" s="105" t="s">
        <v>1300</v>
      </c>
      <c r="I19" s="105" t="s">
        <v>1300</v>
      </c>
      <c r="J19" s="100" t="s">
        <v>18</v>
      </c>
      <c r="K19" s="100" t="s">
        <v>19</v>
      </c>
      <c r="L19" s="212">
        <v>503</v>
      </c>
      <c r="M19" s="212">
        <v>503</v>
      </c>
      <c r="N19" s="35">
        <v>100</v>
      </c>
      <c r="O19" s="35" t="s">
        <v>63</v>
      </c>
      <c r="P19" s="105" t="s">
        <v>1300</v>
      </c>
      <c r="Q19" s="218">
        <v>3238</v>
      </c>
      <c r="R19" s="415" t="s">
        <v>24</v>
      </c>
      <c r="S19" s="105" t="s">
        <v>1300</v>
      </c>
      <c r="T19" s="105" t="s">
        <v>1300</v>
      </c>
      <c r="U19" s="105" t="s">
        <v>1300</v>
      </c>
      <c r="V19" s="35" t="s">
        <v>867</v>
      </c>
    </row>
    <row r="20" spans="1:22" ht="54.75" hidden="1" customHeight="1">
      <c r="A20" s="37" t="s">
        <v>48</v>
      </c>
      <c r="B20" s="37" t="s">
        <v>807</v>
      </c>
      <c r="C20" s="105" t="s">
        <v>1300</v>
      </c>
      <c r="D20" s="105" t="s">
        <v>1300</v>
      </c>
      <c r="E20" s="206" t="s">
        <v>1289</v>
      </c>
      <c r="F20" s="206" t="s">
        <v>1289</v>
      </c>
      <c r="G20" s="105" t="s">
        <v>1300</v>
      </c>
      <c r="H20" s="105" t="s">
        <v>1300</v>
      </c>
      <c r="I20" s="105" t="s">
        <v>1300</v>
      </c>
      <c r="J20" s="100" t="s">
        <v>18</v>
      </c>
      <c r="K20" s="100" t="s">
        <v>19</v>
      </c>
      <c r="L20" s="212">
        <v>2095</v>
      </c>
      <c r="M20" s="212">
        <v>2095</v>
      </c>
      <c r="N20" s="35">
        <v>100</v>
      </c>
      <c r="O20" s="35" t="s">
        <v>63</v>
      </c>
      <c r="P20" s="105" t="s">
        <v>1300</v>
      </c>
      <c r="Q20" s="218">
        <v>30513</v>
      </c>
      <c r="R20" s="415" t="s">
        <v>24</v>
      </c>
      <c r="S20" s="105" t="s">
        <v>1300</v>
      </c>
      <c r="T20" s="105" t="s">
        <v>1300</v>
      </c>
      <c r="U20" s="105" t="s">
        <v>1300</v>
      </c>
      <c r="V20" s="206" t="s">
        <v>1417</v>
      </c>
    </row>
    <row r="21" spans="1:22" ht="49.5" hidden="1" customHeight="1">
      <c r="A21" s="37" t="s">
        <v>870</v>
      </c>
      <c r="B21" s="37" t="s">
        <v>807</v>
      </c>
      <c r="C21" s="206" t="s">
        <v>1289</v>
      </c>
      <c r="D21" s="206" t="s">
        <v>1289</v>
      </c>
      <c r="E21" s="206" t="s">
        <v>1289</v>
      </c>
      <c r="F21" s="206" t="s">
        <v>1289</v>
      </c>
      <c r="G21" s="206" t="s">
        <v>1289</v>
      </c>
      <c r="H21" s="206" t="s">
        <v>1418</v>
      </c>
      <c r="I21" s="217" t="s">
        <v>1289</v>
      </c>
      <c r="J21" s="100" t="s">
        <v>18</v>
      </c>
      <c r="K21" s="100" t="s">
        <v>19</v>
      </c>
      <c r="L21" s="212">
        <v>500</v>
      </c>
      <c r="M21" s="212">
        <v>500</v>
      </c>
      <c r="N21" s="35">
        <v>100</v>
      </c>
      <c r="O21" s="35" t="s">
        <v>63</v>
      </c>
      <c r="P21" s="35" t="s">
        <v>1300</v>
      </c>
      <c r="Q21" s="218">
        <v>2333</v>
      </c>
      <c r="R21" s="415" t="s">
        <v>24</v>
      </c>
      <c r="S21" s="90" t="s">
        <v>1300</v>
      </c>
      <c r="T21" s="206" t="s">
        <v>1417</v>
      </c>
      <c r="U21" s="206" t="s">
        <v>1417</v>
      </c>
      <c r="V21" s="206" t="s">
        <v>1417</v>
      </c>
    </row>
    <row r="22" spans="1:22" ht="48" hidden="1" customHeight="1">
      <c r="A22" s="37" t="s">
        <v>873</v>
      </c>
      <c r="B22" s="37" t="s">
        <v>807</v>
      </c>
      <c r="C22" s="105" t="s">
        <v>1300</v>
      </c>
      <c r="D22" s="105" t="s">
        <v>1300</v>
      </c>
      <c r="E22" s="206" t="s">
        <v>1289</v>
      </c>
      <c r="F22" s="206" t="s">
        <v>1289</v>
      </c>
      <c r="G22" s="105" t="s">
        <v>1300</v>
      </c>
      <c r="H22" s="105" t="s">
        <v>1300</v>
      </c>
      <c r="I22" s="105" t="s">
        <v>1300</v>
      </c>
      <c r="J22" s="100" t="s">
        <v>18</v>
      </c>
      <c r="K22" s="100" t="s">
        <v>19</v>
      </c>
      <c r="L22" s="212">
        <v>510</v>
      </c>
      <c r="M22" s="212">
        <v>36</v>
      </c>
      <c r="N22" s="35">
        <v>7</v>
      </c>
      <c r="O22" s="35" t="s">
        <v>63</v>
      </c>
      <c r="P22" s="105" t="s">
        <v>1300</v>
      </c>
      <c r="Q22" s="218">
        <v>115</v>
      </c>
      <c r="R22" s="100" t="s">
        <v>210</v>
      </c>
      <c r="S22" s="105" t="s">
        <v>1300</v>
      </c>
      <c r="T22" s="105" t="s">
        <v>1300</v>
      </c>
      <c r="U22" s="105" t="s">
        <v>1300</v>
      </c>
      <c r="V22" s="206" t="s">
        <v>1417</v>
      </c>
    </row>
    <row r="23" spans="1:22" ht="48" hidden="1">
      <c r="A23" s="37" t="s">
        <v>847</v>
      </c>
      <c r="B23" s="37" t="s">
        <v>807</v>
      </c>
      <c r="C23" s="35" t="s">
        <v>28</v>
      </c>
      <c r="D23" s="35" t="s">
        <v>849</v>
      </c>
      <c r="E23" s="206" t="s">
        <v>1289</v>
      </c>
      <c r="F23" s="206" t="s">
        <v>1289</v>
      </c>
      <c r="G23" s="35" t="s">
        <v>8</v>
      </c>
      <c r="H23" s="206" t="s">
        <v>1418</v>
      </c>
      <c r="I23" s="35" t="s">
        <v>14</v>
      </c>
      <c r="J23" s="100" t="s">
        <v>18</v>
      </c>
      <c r="K23" s="100" t="s">
        <v>883</v>
      </c>
      <c r="L23" s="212">
        <v>313</v>
      </c>
      <c r="M23" s="212">
        <v>19</v>
      </c>
      <c r="N23" s="35">
        <v>6</v>
      </c>
      <c r="O23" s="35" t="s">
        <v>63</v>
      </c>
      <c r="P23" s="90" t="s">
        <v>63</v>
      </c>
      <c r="Q23" s="212" t="s">
        <v>1469</v>
      </c>
      <c r="R23" s="100" t="s">
        <v>24</v>
      </c>
      <c r="S23" s="90" t="s">
        <v>25</v>
      </c>
      <c r="T23" s="100">
        <v>2014</v>
      </c>
      <c r="U23" s="206" t="s">
        <v>1417</v>
      </c>
      <c r="V23" s="35" t="s">
        <v>850</v>
      </c>
    </row>
    <row r="24" spans="1:22" ht="39.75" hidden="1" customHeight="1">
      <c r="A24" s="37" t="s">
        <v>847</v>
      </c>
      <c r="B24" s="37" t="s">
        <v>807</v>
      </c>
      <c r="C24" s="35" t="s">
        <v>28</v>
      </c>
      <c r="D24" s="35" t="s">
        <v>849</v>
      </c>
      <c r="E24" s="206" t="s">
        <v>1289</v>
      </c>
      <c r="F24" s="206" t="s">
        <v>1289</v>
      </c>
      <c r="G24" s="35" t="s">
        <v>8</v>
      </c>
      <c r="H24" s="35" t="s">
        <v>836</v>
      </c>
      <c r="I24" s="35" t="s">
        <v>14</v>
      </c>
      <c r="J24" s="224" t="s">
        <v>18</v>
      </c>
      <c r="K24" s="35" t="s">
        <v>19</v>
      </c>
      <c r="L24" s="223">
        <v>289</v>
      </c>
      <c r="M24" s="223">
        <v>17</v>
      </c>
      <c r="N24" s="35">
        <v>6</v>
      </c>
      <c r="O24" s="35" t="s">
        <v>63</v>
      </c>
      <c r="P24" s="90" t="s">
        <v>63</v>
      </c>
      <c r="Q24" s="224">
        <v>111</v>
      </c>
      <c r="R24" s="35" t="s">
        <v>24</v>
      </c>
      <c r="S24" s="90" t="s">
        <v>25</v>
      </c>
      <c r="T24" s="94">
        <v>2014</v>
      </c>
      <c r="U24" s="206" t="s">
        <v>1417</v>
      </c>
      <c r="V24" s="35" t="s">
        <v>850</v>
      </c>
    </row>
    <row r="25" spans="1:22" ht="40.5" hidden="1" customHeight="1">
      <c r="A25" s="37" t="s">
        <v>856</v>
      </c>
      <c r="B25" s="37" t="s">
        <v>807</v>
      </c>
      <c r="C25" s="105" t="s">
        <v>1300</v>
      </c>
      <c r="D25" s="105" t="s">
        <v>1300</v>
      </c>
      <c r="E25" s="206" t="s">
        <v>1289</v>
      </c>
      <c r="F25" s="206" t="s">
        <v>1289</v>
      </c>
      <c r="G25" s="105" t="s">
        <v>1300</v>
      </c>
      <c r="H25" s="105" t="s">
        <v>1300</v>
      </c>
      <c r="I25" s="105" t="s">
        <v>1300</v>
      </c>
      <c r="J25" s="100" t="s">
        <v>18</v>
      </c>
      <c r="K25" s="100" t="s">
        <v>19</v>
      </c>
      <c r="L25" s="212">
        <v>803</v>
      </c>
      <c r="M25" s="212">
        <v>402</v>
      </c>
      <c r="N25" s="35">
        <v>50</v>
      </c>
      <c r="O25" s="35" t="s">
        <v>63</v>
      </c>
      <c r="P25" s="105" t="s">
        <v>1300</v>
      </c>
      <c r="Q25" s="218">
        <v>5072</v>
      </c>
      <c r="R25" s="100" t="s">
        <v>210</v>
      </c>
      <c r="S25" s="105" t="s">
        <v>1300</v>
      </c>
      <c r="T25" s="105" t="s">
        <v>1300</v>
      </c>
      <c r="U25" s="105" t="s">
        <v>1300</v>
      </c>
      <c r="V25" s="35" t="str">
        <f>"01142075195"</f>
        <v>01142075195</v>
      </c>
    </row>
    <row r="26" spans="1:22" ht="78.75" hidden="1" customHeight="1">
      <c r="A26" s="37" t="s">
        <v>853</v>
      </c>
      <c r="B26" s="37" t="s">
        <v>807</v>
      </c>
      <c r="C26" s="98" t="s">
        <v>854</v>
      </c>
      <c r="D26" s="35" t="s">
        <v>855</v>
      </c>
      <c r="E26" s="206" t="s">
        <v>1289</v>
      </c>
      <c r="F26" s="206" t="s">
        <v>1289</v>
      </c>
      <c r="G26" s="100" t="s">
        <v>8</v>
      </c>
      <c r="H26" s="206" t="s">
        <v>1418</v>
      </c>
      <c r="I26" s="35" t="s">
        <v>13</v>
      </c>
      <c r="J26" s="218" t="s">
        <v>18</v>
      </c>
      <c r="K26" s="35" t="s">
        <v>19</v>
      </c>
      <c r="L26" s="212">
        <v>3520</v>
      </c>
      <c r="M26" s="212">
        <v>302</v>
      </c>
      <c r="N26" s="35">
        <v>9</v>
      </c>
      <c r="O26" s="35" t="s">
        <v>63</v>
      </c>
      <c r="P26" s="90" t="s">
        <v>63</v>
      </c>
      <c r="Q26" s="218">
        <v>437</v>
      </c>
      <c r="R26" s="100" t="s">
        <v>24</v>
      </c>
      <c r="S26" s="90" t="s">
        <v>25</v>
      </c>
      <c r="T26" s="206" t="s">
        <v>1417</v>
      </c>
      <c r="U26" s="206" t="s">
        <v>1417</v>
      </c>
      <c r="V26" s="35" t="s">
        <v>33</v>
      </c>
    </row>
    <row r="27" spans="1:22" ht="47.25" hidden="1" customHeight="1">
      <c r="A27" s="37" t="s">
        <v>876</v>
      </c>
      <c r="B27" s="37" t="s">
        <v>807</v>
      </c>
      <c r="C27" s="105" t="s">
        <v>1300</v>
      </c>
      <c r="D27" s="105" t="s">
        <v>1300</v>
      </c>
      <c r="E27" s="206" t="s">
        <v>1289</v>
      </c>
      <c r="F27" s="119" t="s">
        <v>1299</v>
      </c>
      <c r="G27" s="105" t="s">
        <v>1300</v>
      </c>
      <c r="H27" s="105" t="s">
        <v>1300</v>
      </c>
      <c r="I27" s="105" t="s">
        <v>1300</v>
      </c>
      <c r="J27" s="35" t="s">
        <v>16</v>
      </c>
      <c r="K27" s="35" t="s">
        <v>19</v>
      </c>
      <c r="L27" s="223">
        <v>6140</v>
      </c>
      <c r="M27" s="223">
        <v>6140</v>
      </c>
      <c r="N27" s="35">
        <v>100</v>
      </c>
      <c r="O27" s="35" t="s">
        <v>63</v>
      </c>
      <c r="P27" s="105" t="s">
        <v>1300</v>
      </c>
      <c r="Q27" s="224">
        <v>33935</v>
      </c>
      <c r="R27" s="100" t="s">
        <v>210</v>
      </c>
      <c r="S27" s="105" t="s">
        <v>1300</v>
      </c>
      <c r="T27" s="105" t="s">
        <v>1300</v>
      </c>
      <c r="U27" s="105" t="s">
        <v>1300</v>
      </c>
      <c r="V27" s="35" t="s">
        <v>877</v>
      </c>
    </row>
    <row r="28" spans="1:22" ht="54" hidden="1" customHeight="1">
      <c r="A28" s="37" t="s">
        <v>889</v>
      </c>
      <c r="B28" s="37" t="s">
        <v>807</v>
      </c>
      <c r="C28" s="206" t="s">
        <v>1289</v>
      </c>
      <c r="D28" s="206" t="s">
        <v>1289</v>
      </c>
      <c r="E28" s="206" t="s">
        <v>1289</v>
      </c>
      <c r="F28" s="206" t="s">
        <v>1289</v>
      </c>
      <c r="G28" s="206" t="s">
        <v>1289</v>
      </c>
      <c r="H28" s="206" t="s">
        <v>1418</v>
      </c>
      <c r="I28" s="217" t="s">
        <v>1289</v>
      </c>
      <c r="J28" s="217" t="s">
        <v>1289</v>
      </c>
      <c r="K28" s="100" t="s">
        <v>883</v>
      </c>
      <c r="L28" s="212">
        <v>82</v>
      </c>
      <c r="M28" s="212">
        <v>82</v>
      </c>
      <c r="N28" s="103">
        <v>100</v>
      </c>
      <c r="O28" s="35" t="s">
        <v>63</v>
      </c>
      <c r="P28" s="206" t="s">
        <v>1289</v>
      </c>
      <c r="Q28" s="212" t="s">
        <v>1480</v>
      </c>
      <c r="R28" s="206" t="s">
        <v>1289</v>
      </c>
      <c r="S28" s="206" t="s">
        <v>1289</v>
      </c>
      <c r="T28" s="206" t="s">
        <v>1289</v>
      </c>
      <c r="U28" s="206" t="s">
        <v>1417</v>
      </c>
      <c r="V28" s="206" t="s">
        <v>1417</v>
      </c>
    </row>
    <row r="29" spans="1:22" ht="54" hidden="1" customHeight="1">
      <c r="A29" s="37" t="s">
        <v>860</v>
      </c>
      <c r="B29" s="37" t="s">
        <v>807</v>
      </c>
      <c r="C29" s="105" t="s">
        <v>1300</v>
      </c>
      <c r="D29" s="105" t="s">
        <v>1300</v>
      </c>
      <c r="E29" s="206" t="s">
        <v>1289</v>
      </c>
      <c r="F29" s="206" t="s">
        <v>1289</v>
      </c>
      <c r="G29" s="105" t="s">
        <v>1300</v>
      </c>
      <c r="H29" s="105" t="s">
        <v>1300</v>
      </c>
      <c r="I29" s="105" t="s">
        <v>1300</v>
      </c>
      <c r="J29" s="35" t="s">
        <v>18</v>
      </c>
      <c r="K29" s="35" t="s">
        <v>19</v>
      </c>
      <c r="L29" s="223">
        <v>1120</v>
      </c>
      <c r="M29" s="223">
        <f>1120*0.65</f>
        <v>728</v>
      </c>
      <c r="N29" s="35">
        <v>65</v>
      </c>
      <c r="O29" s="35" t="s">
        <v>63</v>
      </c>
      <c r="P29" s="105" t="s">
        <v>1300</v>
      </c>
      <c r="Q29" s="224">
        <v>8526</v>
      </c>
      <c r="R29" s="100" t="s">
        <v>210</v>
      </c>
      <c r="S29" s="105" t="s">
        <v>1300</v>
      </c>
      <c r="T29" s="105" t="s">
        <v>1300</v>
      </c>
      <c r="U29" s="105" t="s">
        <v>1300</v>
      </c>
      <c r="V29" s="206" t="s">
        <v>1417</v>
      </c>
    </row>
    <row r="30" spans="1:22" ht="39.75" hidden="1" customHeight="1">
      <c r="A30" s="37" t="s">
        <v>834</v>
      </c>
      <c r="B30" s="37" t="s">
        <v>807</v>
      </c>
      <c r="C30" s="35" t="s">
        <v>28</v>
      </c>
      <c r="D30" s="35" t="s">
        <v>835</v>
      </c>
      <c r="E30" s="119" t="s">
        <v>1299</v>
      </c>
      <c r="F30" s="206" t="s">
        <v>1289</v>
      </c>
      <c r="G30" s="100" t="s">
        <v>8</v>
      </c>
      <c r="H30" s="35" t="s">
        <v>836</v>
      </c>
      <c r="I30" s="35" t="s">
        <v>14</v>
      </c>
      <c r="J30" s="218" t="s">
        <v>18</v>
      </c>
      <c r="K30" s="35" t="s">
        <v>19</v>
      </c>
      <c r="L30" s="212">
        <v>418</v>
      </c>
      <c r="M30" s="212">
        <v>418</v>
      </c>
      <c r="N30" s="35">
        <v>100</v>
      </c>
      <c r="O30" s="35" t="s">
        <v>63</v>
      </c>
      <c r="P30" s="90" t="s">
        <v>63</v>
      </c>
      <c r="Q30" s="218">
        <v>2682</v>
      </c>
      <c r="R30" s="100" t="s">
        <v>24</v>
      </c>
      <c r="S30" s="90" t="s">
        <v>25</v>
      </c>
      <c r="T30" s="100">
        <v>2014</v>
      </c>
      <c r="U30" s="100">
        <v>201</v>
      </c>
      <c r="V30" s="35" t="s">
        <v>837</v>
      </c>
    </row>
    <row r="31" spans="1:22" ht="54.75" hidden="1" customHeight="1">
      <c r="A31" s="37" t="s">
        <v>822</v>
      </c>
      <c r="B31" s="37" t="s">
        <v>807</v>
      </c>
      <c r="C31" s="35" t="s">
        <v>28</v>
      </c>
      <c r="D31" s="35" t="s">
        <v>823</v>
      </c>
      <c r="E31" s="206" t="s">
        <v>1289</v>
      </c>
      <c r="F31" s="206" t="s">
        <v>1289</v>
      </c>
      <c r="G31" s="100" t="s">
        <v>10</v>
      </c>
      <c r="H31" s="35" t="s">
        <v>54</v>
      </c>
      <c r="I31" s="35" t="s">
        <v>14</v>
      </c>
      <c r="J31" s="218" t="s">
        <v>18</v>
      </c>
      <c r="K31" s="35" t="s">
        <v>19</v>
      </c>
      <c r="L31" s="212">
        <v>1433</v>
      </c>
      <c r="M31" s="212">
        <v>573</v>
      </c>
      <c r="N31" s="35">
        <v>40</v>
      </c>
      <c r="O31" s="35" t="s">
        <v>63</v>
      </c>
      <c r="P31" s="90" t="s">
        <v>63</v>
      </c>
      <c r="Q31" s="218">
        <v>7479</v>
      </c>
      <c r="R31" s="100" t="s">
        <v>24</v>
      </c>
      <c r="S31" s="100" t="s">
        <v>53</v>
      </c>
      <c r="T31" s="206" t="s">
        <v>1417</v>
      </c>
      <c r="U31" s="206" t="s">
        <v>1417</v>
      </c>
      <c r="V31" s="35" t="s">
        <v>29</v>
      </c>
    </row>
    <row r="32" spans="1:22" ht="67.5" hidden="1" customHeight="1">
      <c r="A32" s="37" t="s">
        <v>858</v>
      </c>
      <c r="B32" s="37" t="s">
        <v>807</v>
      </c>
      <c r="C32" s="105" t="s">
        <v>1300</v>
      </c>
      <c r="D32" s="105" t="s">
        <v>1300</v>
      </c>
      <c r="E32" s="206" t="s">
        <v>1289</v>
      </c>
      <c r="F32" s="206" t="s">
        <v>1289</v>
      </c>
      <c r="G32" s="105" t="s">
        <v>1300</v>
      </c>
      <c r="H32" s="105" t="s">
        <v>1300</v>
      </c>
      <c r="I32" s="105" t="s">
        <v>1300</v>
      </c>
      <c r="J32" s="35" t="s">
        <v>18</v>
      </c>
      <c r="K32" s="35" t="s">
        <v>19</v>
      </c>
      <c r="L32" s="223">
        <v>144</v>
      </c>
      <c r="M32" s="223">
        <v>144</v>
      </c>
      <c r="N32" s="35">
        <v>100</v>
      </c>
      <c r="O32" s="35" t="s">
        <v>63</v>
      </c>
      <c r="P32" s="105" t="s">
        <v>1300</v>
      </c>
      <c r="Q32" s="224">
        <v>2277</v>
      </c>
      <c r="R32" s="100" t="s">
        <v>210</v>
      </c>
      <c r="S32" s="105" t="s">
        <v>1300</v>
      </c>
      <c r="T32" s="105" t="s">
        <v>1300</v>
      </c>
      <c r="U32" s="105" t="s">
        <v>1300</v>
      </c>
      <c r="V32" s="206" t="s">
        <v>1417</v>
      </c>
    </row>
    <row r="33" spans="1:22" ht="64.5" hidden="1" customHeight="1">
      <c r="A33" s="37" t="s">
        <v>824</v>
      </c>
      <c r="B33" s="37" t="s">
        <v>807</v>
      </c>
      <c r="C33" s="35" t="s">
        <v>28</v>
      </c>
      <c r="D33" s="35" t="s">
        <v>55</v>
      </c>
      <c r="E33" s="206" t="s">
        <v>1289</v>
      </c>
      <c r="F33" s="206" t="s">
        <v>1289</v>
      </c>
      <c r="G33" s="100" t="s">
        <v>10</v>
      </c>
      <c r="H33" s="35" t="s">
        <v>226</v>
      </c>
      <c r="I33" s="35" t="s">
        <v>14</v>
      </c>
      <c r="J33" s="218" t="s">
        <v>18</v>
      </c>
      <c r="K33" s="35" t="s">
        <v>612</v>
      </c>
      <c r="L33" s="212">
        <v>29</v>
      </c>
      <c r="M33" s="212">
        <f>0.52*29</f>
        <v>15.08</v>
      </c>
      <c r="N33" s="35">
        <v>52</v>
      </c>
      <c r="O33" s="35" t="s">
        <v>63</v>
      </c>
      <c r="P33" s="90" t="s">
        <v>63</v>
      </c>
      <c r="Q33" s="218">
        <v>73</v>
      </c>
      <c r="R33" s="100" t="s">
        <v>24</v>
      </c>
      <c r="S33" s="100" t="s">
        <v>53</v>
      </c>
      <c r="T33" s="206" t="s">
        <v>1417</v>
      </c>
      <c r="U33" s="206" t="s">
        <v>1417</v>
      </c>
      <c r="V33" s="35" t="s">
        <v>29</v>
      </c>
    </row>
    <row r="34" spans="1:22" ht="43.5" hidden="1" customHeight="1">
      <c r="A34" s="37" t="s">
        <v>830</v>
      </c>
      <c r="B34" s="37" t="s">
        <v>807</v>
      </c>
      <c r="C34" s="35" t="s">
        <v>28</v>
      </c>
      <c r="D34" s="35" t="s">
        <v>831</v>
      </c>
      <c r="E34" s="206" t="s">
        <v>1289</v>
      </c>
      <c r="F34" s="206" t="s">
        <v>1289</v>
      </c>
      <c r="G34" s="100" t="s">
        <v>10</v>
      </c>
      <c r="H34" s="35" t="s">
        <v>54</v>
      </c>
      <c r="I34" s="35" t="s">
        <v>14</v>
      </c>
      <c r="J34" s="218" t="s">
        <v>18</v>
      </c>
      <c r="K34" s="35" t="s">
        <v>19</v>
      </c>
      <c r="L34" s="212">
        <v>926</v>
      </c>
      <c r="M34" s="212">
        <v>315</v>
      </c>
      <c r="N34" s="35">
        <v>34</v>
      </c>
      <c r="O34" s="35" t="s">
        <v>63</v>
      </c>
      <c r="P34" s="90" t="s">
        <v>63</v>
      </c>
      <c r="Q34" s="218">
        <v>3287</v>
      </c>
      <c r="R34" s="412" t="s">
        <v>24</v>
      </c>
      <c r="S34" s="100" t="s">
        <v>53</v>
      </c>
      <c r="T34" s="206" t="s">
        <v>1417</v>
      </c>
      <c r="U34" s="206" t="s">
        <v>1417</v>
      </c>
      <c r="V34" s="35" t="s">
        <v>29</v>
      </c>
    </row>
    <row r="35" spans="1:22" ht="43.5" hidden="1" customHeight="1">
      <c r="A35" s="37" t="s">
        <v>828</v>
      </c>
      <c r="B35" s="37" t="s">
        <v>807</v>
      </c>
      <c r="C35" s="35" t="s">
        <v>28</v>
      </c>
      <c r="D35" s="35" t="s">
        <v>829</v>
      </c>
      <c r="E35" s="206" t="s">
        <v>1289</v>
      </c>
      <c r="F35" s="206" t="s">
        <v>1289</v>
      </c>
      <c r="G35" s="100" t="s">
        <v>10</v>
      </c>
      <c r="H35" s="35" t="s">
        <v>54</v>
      </c>
      <c r="I35" s="35" t="s">
        <v>14</v>
      </c>
      <c r="J35" s="218" t="s">
        <v>18</v>
      </c>
      <c r="K35" s="35" t="s">
        <v>19</v>
      </c>
      <c r="L35" s="212">
        <v>1598</v>
      </c>
      <c r="M35" s="212">
        <v>591</v>
      </c>
      <c r="N35" s="35">
        <v>37</v>
      </c>
      <c r="O35" s="35" t="s">
        <v>63</v>
      </c>
      <c r="P35" s="90" t="s">
        <v>63</v>
      </c>
      <c r="Q35" s="218">
        <v>8101</v>
      </c>
      <c r="R35" s="412" t="s">
        <v>24</v>
      </c>
      <c r="S35" s="100" t="s">
        <v>53</v>
      </c>
      <c r="T35" s="206" t="s">
        <v>1417</v>
      </c>
      <c r="U35" s="206" t="s">
        <v>1417</v>
      </c>
      <c r="V35" s="35" t="s">
        <v>29</v>
      </c>
    </row>
    <row r="36" spans="1:22" ht="39" hidden="1" customHeight="1">
      <c r="A36" s="37" t="s">
        <v>832</v>
      </c>
      <c r="B36" s="37" t="s">
        <v>807</v>
      </c>
      <c r="C36" s="35" t="s">
        <v>28</v>
      </c>
      <c r="D36" s="35" t="s">
        <v>833</v>
      </c>
      <c r="E36" s="206" t="s">
        <v>1289</v>
      </c>
      <c r="F36" s="206" t="s">
        <v>1289</v>
      </c>
      <c r="G36" s="100" t="s">
        <v>10</v>
      </c>
      <c r="H36" s="35" t="s">
        <v>54</v>
      </c>
      <c r="I36" s="35" t="s">
        <v>14</v>
      </c>
      <c r="J36" s="218" t="s">
        <v>18</v>
      </c>
      <c r="K36" s="35" t="s">
        <v>612</v>
      </c>
      <c r="L36" s="212">
        <v>113</v>
      </c>
      <c r="M36" s="212">
        <v>77</v>
      </c>
      <c r="N36" s="35">
        <v>68</v>
      </c>
      <c r="O36" s="35" t="s">
        <v>63</v>
      </c>
      <c r="P36" s="90" t="s">
        <v>63</v>
      </c>
      <c r="Q36" s="218">
        <v>662</v>
      </c>
      <c r="R36" s="412" t="s">
        <v>24</v>
      </c>
      <c r="S36" s="100" t="s">
        <v>53</v>
      </c>
      <c r="T36" s="206" t="s">
        <v>1417</v>
      </c>
      <c r="U36" s="206" t="s">
        <v>1417</v>
      </c>
      <c r="V36" s="35" t="s">
        <v>29</v>
      </c>
    </row>
    <row r="37" spans="1:22" ht="59.25" hidden="1" customHeight="1">
      <c r="A37" s="37" t="s">
        <v>825</v>
      </c>
      <c r="B37" s="37" t="s">
        <v>807</v>
      </c>
      <c r="C37" s="35" t="s">
        <v>28</v>
      </c>
      <c r="D37" s="35" t="s">
        <v>826</v>
      </c>
      <c r="E37" s="206" t="s">
        <v>1289</v>
      </c>
      <c r="F37" s="206" t="s">
        <v>1289</v>
      </c>
      <c r="G37" s="100" t="s">
        <v>10</v>
      </c>
      <c r="H37" s="35" t="s">
        <v>827</v>
      </c>
      <c r="I37" s="35" t="s">
        <v>14</v>
      </c>
      <c r="J37" s="218" t="s">
        <v>18</v>
      </c>
      <c r="K37" s="35" t="s">
        <v>19</v>
      </c>
      <c r="L37" s="212">
        <v>3800</v>
      </c>
      <c r="M37" s="212">
        <v>1520</v>
      </c>
      <c r="N37" s="35">
        <v>40</v>
      </c>
      <c r="O37" s="35" t="s">
        <v>63</v>
      </c>
      <c r="P37" s="90" t="s">
        <v>63</v>
      </c>
      <c r="Q37" s="218">
        <v>15164</v>
      </c>
      <c r="R37" s="412" t="s">
        <v>24</v>
      </c>
      <c r="S37" s="100" t="s">
        <v>53</v>
      </c>
      <c r="T37" s="206" t="s">
        <v>1417</v>
      </c>
      <c r="U37" s="206" t="s">
        <v>1417</v>
      </c>
      <c r="V37" s="35" t="s">
        <v>29</v>
      </c>
    </row>
    <row r="38" spans="1:22" ht="41.25" hidden="1" customHeight="1">
      <c r="A38" s="37" t="s">
        <v>874</v>
      </c>
      <c r="B38" s="37" t="s">
        <v>807</v>
      </c>
      <c r="C38" s="105" t="s">
        <v>1300</v>
      </c>
      <c r="D38" s="105" t="s">
        <v>1300</v>
      </c>
      <c r="E38" s="206" t="s">
        <v>1289</v>
      </c>
      <c r="F38" s="206" t="s">
        <v>1289</v>
      </c>
      <c r="G38" s="105" t="s">
        <v>1300</v>
      </c>
      <c r="H38" s="105" t="s">
        <v>1300</v>
      </c>
      <c r="I38" s="105" t="s">
        <v>1300</v>
      </c>
      <c r="J38" s="100" t="s">
        <v>18</v>
      </c>
      <c r="K38" s="100" t="s">
        <v>19</v>
      </c>
      <c r="L38" s="212">
        <v>600</v>
      </c>
      <c r="M38" s="212">
        <f>600*0.6</f>
        <v>360</v>
      </c>
      <c r="N38" s="35">
        <v>60</v>
      </c>
      <c r="O38" s="35" t="s">
        <v>63</v>
      </c>
      <c r="P38" s="105" t="s">
        <v>1300</v>
      </c>
      <c r="Q38" s="218">
        <v>7468</v>
      </c>
      <c r="R38" s="412" t="s">
        <v>210</v>
      </c>
      <c r="S38" s="105" t="s">
        <v>1300</v>
      </c>
      <c r="T38" s="105" t="s">
        <v>1300</v>
      </c>
      <c r="U38" s="105" t="s">
        <v>1300</v>
      </c>
      <c r="V38" s="206" t="s">
        <v>1417</v>
      </c>
    </row>
    <row r="39" spans="1:22" ht="47.25" hidden="1" customHeight="1">
      <c r="A39" s="37" t="s">
        <v>859</v>
      </c>
      <c r="B39" s="37" t="s">
        <v>807</v>
      </c>
      <c r="C39" s="105" t="s">
        <v>1300</v>
      </c>
      <c r="D39" s="105" t="s">
        <v>1300</v>
      </c>
      <c r="E39" s="206" t="s">
        <v>1289</v>
      </c>
      <c r="F39" s="206" t="s">
        <v>1289</v>
      </c>
      <c r="G39" s="105" t="s">
        <v>1300</v>
      </c>
      <c r="H39" s="105" t="s">
        <v>1300</v>
      </c>
      <c r="I39" s="105" t="s">
        <v>1300</v>
      </c>
      <c r="J39" s="35" t="s">
        <v>18</v>
      </c>
      <c r="K39" s="35" t="s">
        <v>815</v>
      </c>
      <c r="L39" s="223">
        <v>13</v>
      </c>
      <c r="M39" s="223">
        <v>10</v>
      </c>
      <c r="N39" s="35">
        <v>77</v>
      </c>
      <c r="O39" s="35" t="s">
        <v>63</v>
      </c>
      <c r="P39" s="105" t="s">
        <v>1300</v>
      </c>
      <c r="Q39" s="224">
        <v>25</v>
      </c>
      <c r="R39" s="412" t="s">
        <v>210</v>
      </c>
      <c r="S39" s="105" t="s">
        <v>1300</v>
      </c>
      <c r="T39" s="105" t="s">
        <v>1300</v>
      </c>
      <c r="U39" s="105" t="s">
        <v>1300</v>
      </c>
      <c r="V39" s="206" t="s">
        <v>1417</v>
      </c>
    </row>
    <row r="40" spans="1:22" ht="41.25" hidden="1" customHeight="1">
      <c r="A40" s="37" t="s">
        <v>820</v>
      </c>
      <c r="B40" s="37" t="s">
        <v>807</v>
      </c>
      <c r="C40" s="35" t="s">
        <v>28</v>
      </c>
      <c r="D40" s="35" t="s">
        <v>821</v>
      </c>
      <c r="E40" s="206" t="s">
        <v>1289</v>
      </c>
      <c r="F40" s="206" t="s">
        <v>1289</v>
      </c>
      <c r="G40" s="100" t="s">
        <v>9</v>
      </c>
      <c r="H40" s="206" t="s">
        <v>1418</v>
      </c>
      <c r="I40" s="35" t="s">
        <v>15</v>
      </c>
      <c r="J40" s="218" t="s">
        <v>18</v>
      </c>
      <c r="K40" s="35" t="s">
        <v>19</v>
      </c>
      <c r="L40" s="212">
        <v>30000</v>
      </c>
      <c r="M40" s="212">
        <f>30000*0.033</f>
        <v>990</v>
      </c>
      <c r="N40" s="35">
        <v>3</v>
      </c>
      <c r="O40" s="35" t="s">
        <v>63</v>
      </c>
      <c r="P40" s="90" t="s">
        <v>63</v>
      </c>
      <c r="Q40" s="218">
        <v>10091</v>
      </c>
      <c r="R40" s="412" t="s">
        <v>24</v>
      </c>
      <c r="S40" s="90" t="s">
        <v>25</v>
      </c>
      <c r="T40" s="206" t="s">
        <v>1417</v>
      </c>
      <c r="U40" s="206" t="s">
        <v>1417</v>
      </c>
      <c r="V40" s="35" t="s">
        <v>29</v>
      </c>
    </row>
    <row r="41" spans="1:22" ht="42.75" hidden="1" customHeight="1">
      <c r="A41" s="37" t="s">
        <v>888</v>
      </c>
      <c r="B41" s="37" t="s">
        <v>807</v>
      </c>
      <c r="C41" s="35" t="s">
        <v>28</v>
      </c>
      <c r="D41" s="206" t="s">
        <v>1289</v>
      </c>
      <c r="E41" s="206" t="s">
        <v>1289</v>
      </c>
      <c r="F41" s="206" t="s">
        <v>1289</v>
      </c>
      <c r="G41" s="35" t="s">
        <v>8</v>
      </c>
      <c r="H41" s="206" t="s">
        <v>1418</v>
      </c>
      <c r="I41" s="35" t="s">
        <v>15</v>
      </c>
      <c r="J41" s="206" t="s">
        <v>1289</v>
      </c>
      <c r="K41" s="206" t="s">
        <v>1289</v>
      </c>
      <c r="L41" s="212">
        <v>1711</v>
      </c>
      <c r="M41" s="212">
        <v>432</v>
      </c>
      <c r="N41" s="35">
        <v>25</v>
      </c>
      <c r="O41" s="35" t="s">
        <v>63</v>
      </c>
      <c r="P41" s="206" t="s">
        <v>1289</v>
      </c>
      <c r="Q41" s="218">
        <v>864</v>
      </c>
      <c r="R41" s="253" t="s">
        <v>1289</v>
      </c>
      <c r="S41" s="100" t="s">
        <v>53</v>
      </c>
      <c r="T41" s="206" t="s">
        <v>1289</v>
      </c>
      <c r="U41" s="206" t="s">
        <v>1417</v>
      </c>
      <c r="V41" s="206" t="s">
        <v>1417</v>
      </c>
    </row>
    <row r="42" spans="1:22" ht="66.75" hidden="1" customHeight="1">
      <c r="A42" s="35" t="s">
        <v>38</v>
      </c>
      <c r="B42" s="35" t="s">
        <v>807</v>
      </c>
      <c r="C42" s="35" t="s">
        <v>28</v>
      </c>
      <c r="D42" s="35" t="s">
        <v>808</v>
      </c>
      <c r="E42" s="206" t="s">
        <v>1289</v>
      </c>
      <c r="F42" s="206" t="s">
        <v>1289</v>
      </c>
      <c r="G42" s="35" t="s">
        <v>8</v>
      </c>
      <c r="H42" s="35" t="s">
        <v>39</v>
      </c>
      <c r="I42" s="35" t="s">
        <v>14</v>
      </c>
      <c r="J42" s="218" t="s">
        <v>18</v>
      </c>
      <c r="K42" s="35" t="s">
        <v>19</v>
      </c>
      <c r="L42" s="223">
        <v>9798</v>
      </c>
      <c r="M42" s="223">
        <f>L42*0.5</f>
        <v>4899</v>
      </c>
      <c r="N42" s="35">
        <v>50</v>
      </c>
      <c r="O42" s="35" t="s">
        <v>63</v>
      </c>
      <c r="P42" s="90" t="s">
        <v>63</v>
      </c>
      <c r="Q42" s="224">
        <v>36915</v>
      </c>
      <c r="R42" s="162" t="s">
        <v>24</v>
      </c>
      <c r="S42" s="90" t="s">
        <v>25</v>
      </c>
      <c r="T42" s="206" t="s">
        <v>1417</v>
      </c>
      <c r="U42" s="206" t="s">
        <v>1417</v>
      </c>
      <c r="V42" s="35" t="s">
        <v>29</v>
      </c>
    </row>
    <row r="43" spans="1:22" ht="24" hidden="1">
      <c r="A43" s="37" t="s">
        <v>839</v>
      </c>
      <c r="B43" s="37" t="s">
        <v>807</v>
      </c>
      <c r="C43" s="35" t="s">
        <v>28</v>
      </c>
      <c r="D43" s="35" t="s">
        <v>34</v>
      </c>
      <c r="E43" s="206" t="s">
        <v>1289</v>
      </c>
      <c r="F43" s="206" t="s">
        <v>1289</v>
      </c>
      <c r="G43" s="100" t="s">
        <v>8</v>
      </c>
      <c r="H43" s="206" t="s">
        <v>1418</v>
      </c>
      <c r="I43" s="35" t="s">
        <v>14</v>
      </c>
      <c r="J43" s="218" t="s">
        <v>18</v>
      </c>
      <c r="K43" s="35" t="s">
        <v>19</v>
      </c>
      <c r="L43" s="212">
        <v>100</v>
      </c>
      <c r="M43" s="212">
        <v>50</v>
      </c>
      <c r="N43" s="35">
        <v>50</v>
      </c>
      <c r="O43" s="35" t="s">
        <v>63</v>
      </c>
      <c r="P43" s="90" t="s">
        <v>63</v>
      </c>
      <c r="Q43" s="218">
        <v>53</v>
      </c>
      <c r="R43" s="412" t="s">
        <v>24</v>
      </c>
      <c r="S43" s="35" t="s">
        <v>1447</v>
      </c>
      <c r="T43" s="100">
        <v>2014</v>
      </c>
      <c r="U43" s="206" t="s">
        <v>1417</v>
      </c>
      <c r="V43" s="35" t="s">
        <v>840</v>
      </c>
    </row>
    <row r="44" spans="1:22" ht="47.25" hidden="1" customHeight="1">
      <c r="A44" s="37" t="s">
        <v>891</v>
      </c>
      <c r="B44" s="37" t="s">
        <v>807</v>
      </c>
      <c r="C44" s="35" t="s">
        <v>60</v>
      </c>
      <c r="D44" s="98" t="s">
        <v>577</v>
      </c>
      <c r="E44" s="206" t="s">
        <v>1289</v>
      </c>
      <c r="F44" s="206" t="s">
        <v>1289</v>
      </c>
      <c r="G44" s="91" t="s">
        <v>12</v>
      </c>
      <c r="H44" s="206" t="s">
        <v>1418</v>
      </c>
      <c r="I44" s="35" t="s">
        <v>13</v>
      </c>
      <c r="J44" s="207" t="s">
        <v>16</v>
      </c>
      <c r="K44" s="207" t="s">
        <v>19</v>
      </c>
      <c r="L44" s="237">
        <v>14828</v>
      </c>
      <c r="M44" s="237">
        <v>13305</v>
      </c>
      <c r="N44" s="35">
        <v>90</v>
      </c>
      <c r="O44" s="212" t="s">
        <v>62</v>
      </c>
      <c r="P44" s="90" t="s">
        <v>63</v>
      </c>
      <c r="Q44" s="218">
        <v>79739.55</v>
      </c>
      <c r="R44" s="412" t="s">
        <v>24</v>
      </c>
      <c r="S44" s="90" t="s">
        <v>25</v>
      </c>
      <c r="T44" s="206" t="s">
        <v>1417</v>
      </c>
      <c r="U44" s="206" t="s">
        <v>1417</v>
      </c>
      <c r="V44" s="206" t="s">
        <v>1417</v>
      </c>
    </row>
    <row r="45" spans="1:22" ht="47.25" hidden="1" customHeight="1">
      <c r="A45" s="37" t="s">
        <v>892</v>
      </c>
      <c r="B45" s="37" t="s">
        <v>807</v>
      </c>
      <c r="C45" s="91" t="s">
        <v>60</v>
      </c>
      <c r="D45" s="98" t="s">
        <v>577</v>
      </c>
      <c r="E45" s="206" t="s">
        <v>1289</v>
      </c>
      <c r="F45" s="206" t="s">
        <v>1289</v>
      </c>
      <c r="G45" s="91" t="s">
        <v>12</v>
      </c>
      <c r="H45" s="98" t="s">
        <v>503</v>
      </c>
      <c r="I45" s="35" t="s">
        <v>13</v>
      </c>
      <c r="J45" s="207" t="s">
        <v>16</v>
      </c>
      <c r="K45" s="207" t="s">
        <v>19</v>
      </c>
      <c r="L45" s="237">
        <v>1077</v>
      </c>
      <c r="M45" s="237">
        <v>1045</v>
      </c>
      <c r="N45" s="35">
        <v>97</v>
      </c>
      <c r="O45" s="212" t="s">
        <v>62</v>
      </c>
      <c r="P45" s="90" t="s">
        <v>62</v>
      </c>
      <c r="Q45" s="218">
        <v>10281.56</v>
      </c>
      <c r="R45" s="412" t="s">
        <v>24</v>
      </c>
      <c r="S45" s="90" t="s">
        <v>37</v>
      </c>
      <c r="T45" s="206" t="s">
        <v>1417</v>
      </c>
      <c r="U45" s="206" t="s">
        <v>1417</v>
      </c>
      <c r="V45" s="206" t="s">
        <v>1417</v>
      </c>
    </row>
    <row r="46" spans="1:22" ht="52.5" hidden="1" customHeight="1">
      <c r="A46" s="57" t="s">
        <v>893</v>
      </c>
      <c r="B46" s="37" t="s">
        <v>807</v>
      </c>
      <c r="C46" s="105" t="s">
        <v>167</v>
      </c>
      <c r="D46" s="87" t="s">
        <v>894</v>
      </c>
      <c r="E46" s="206" t="s">
        <v>1289</v>
      </c>
      <c r="F46" s="206" t="s">
        <v>1289</v>
      </c>
      <c r="G46" s="91" t="s">
        <v>8</v>
      </c>
      <c r="H46" s="105" t="s">
        <v>1300</v>
      </c>
      <c r="I46" s="35" t="s">
        <v>13</v>
      </c>
      <c r="J46" s="207" t="s">
        <v>16</v>
      </c>
      <c r="K46" s="207" t="s">
        <v>19</v>
      </c>
      <c r="L46" s="279">
        <v>34881</v>
      </c>
      <c r="M46" s="279">
        <v>31597</v>
      </c>
      <c r="N46" s="223">
        <v>91</v>
      </c>
      <c r="O46" s="212" t="s">
        <v>62</v>
      </c>
      <c r="P46" s="212" t="s">
        <v>895</v>
      </c>
      <c r="Q46" s="61">
        <v>18706.88</v>
      </c>
      <c r="R46" s="412" t="s">
        <v>210</v>
      </c>
      <c r="S46" s="105" t="s">
        <v>1300</v>
      </c>
      <c r="T46" s="105" t="s">
        <v>1300</v>
      </c>
      <c r="U46" s="105" t="s">
        <v>1300</v>
      </c>
      <c r="V46" s="206" t="s">
        <v>1417</v>
      </c>
    </row>
    <row r="47" spans="1:22" ht="40.5" hidden="1" customHeight="1">
      <c r="A47" s="37" t="s">
        <v>868</v>
      </c>
      <c r="B47" s="37" t="s">
        <v>807</v>
      </c>
      <c r="C47" s="105" t="s">
        <v>1300</v>
      </c>
      <c r="D47" s="105" t="s">
        <v>1300</v>
      </c>
      <c r="E47" s="206" t="s">
        <v>1289</v>
      </c>
      <c r="F47" s="206" t="s">
        <v>1289</v>
      </c>
      <c r="G47" s="105" t="s">
        <v>1300</v>
      </c>
      <c r="H47" s="105" t="s">
        <v>1300</v>
      </c>
      <c r="I47" s="105" t="s">
        <v>1300</v>
      </c>
      <c r="J47" s="100" t="s">
        <v>18</v>
      </c>
      <c r="K47" s="100" t="s">
        <v>19</v>
      </c>
      <c r="L47" s="212">
        <v>1916</v>
      </c>
      <c r="M47" s="212">
        <v>996</v>
      </c>
      <c r="N47" s="35">
        <v>52</v>
      </c>
      <c r="O47" s="35" t="s">
        <v>63</v>
      </c>
      <c r="P47" s="105" t="s">
        <v>1300</v>
      </c>
      <c r="Q47" s="218">
        <v>12293</v>
      </c>
      <c r="R47" s="412" t="s">
        <v>210</v>
      </c>
      <c r="S47" s="105" t="s">
        <v>1300</v>
      </c>
      <c r="T47" s="105" t="s">
        <v>1300</v>
      </c>
      <c r="U47" s="105" t="s">
        <v>1300</v>
      </c>
      <c r="V47" s="35" t="s">
        <v>869</v>
      </c>
    </row>
    <row r="48" spans="1:22" ht="41.25" hidden="1" customHeight="1">
      <c r="A48" s="35" t="s">
        <v>40</v>
      </c>
      <c r="B48" s="35" t="s">
        <v>807</v>
      </c>
      <c r="C48" s="35" t="s">
        <v>28</v>
      </c>
      <c r="D48" s="35" t="s">
        <v>809</v>
      </c>
      <c r="E48" s="206" t="s">
        <v>1289</v>
      </c>
      <c r="F48" s="206" t="s">
        <v>1289</v>
      </c>
      <c r="G48" s="35" t="s">
        <v>12</v>
      </c>
      <c r="H48" s="35" t="s">
        <v>810</v>
      </c>
      <c r="I48" s="35" t="s">
        <v>14</v>
      </c>
      <c r="J48" s="218" t="s">
        <v>18</v>
      </c>
      <c r="K48" s="35" t="s">
        <v>19</v>
      </c>
      <c r="L48" s="223">
        <v>759</v>
      </c>
      <c r="M48" s="223">
        <v>251</v>
      </c>
      <c r="N48" s="35">
        <v>33</v>
      </c>
      <c r="O48" s="35" t="s">
        <v>63</v>
      </c>
      <c r="P48" s="90" t="s">
        <v>63</v>
      </c>
      <c r="Q48" s="224">
        <v>3050</v>
      </c>
      <c r="R48" s="162" t="s">
        <v>24</v>
      </c>
      <c r="S48" s="90" t="s">
        <v>25</v>
      </c>
      <c r="T48" s="206" t="s">
        <v>1417</v>
      </c>
      <c r="U48" s="206" t="s">
        <v>1417</v>
      </c>
      <c r="V48" s="35" t="s">
        <v>29</v>
      </c>
    </row>
    <row r="49" spans="1:24" ht="63.75" hidden="1" customHeight="1">
      <c r="A49" s="3" t="s">
        <v>58</v>
      </c>
      <c r="B49" s="37" t="s">
        <v>807</v>
      </c>
      <c r="C49" s="89" t="s">
        <v>28</v>
      </c>
      <c r="D49" s="254" t="s">
        <v>882</v>
      </c>
      <c r="E49" s="206" t="s">
        <v>1289</v>
      </c>
      <c r="F49" s="206" t="s">
        <v>1289</v>
      </c>
      <c r="G49" s="105" t="s">
        <v>8</v>
      </c>
      <c r="H49" s="206" t="s">
        <v>1418</v>
      </c>
      <c r="I49" s="35" t="s">
        <v>13</v>
      </c>
      <c r="J49" s="90" t="s">
        <v>18</v>
      </c>
      <c r="K49" s="90" t="s">
        <v>883</v>
      </c>
      <c r="L49" s="213">
        <v>19029</v>
      </c>
      <c r="M49" s="213">
        <v>2570</v>
      </c>
      <c r="N49" s="35">
        <v>14</v>
      </c>
      <c r="O49" s="35" t="s">
        <v>63</v>
      </c>
      <c r="P49" s="90" t="s">
        <v>63</v>
      </c>
      <c r="Q49" s="214" t="s">
        <v>1527</v>
      </c>
      <c r="R49" s="167" t="s">
        <v>24</v>
      </c>
      <c r="S49" s="90" t="s">
        <v>53</v>
      </c>
      <c r="T49" s="206" t="s">
        <v>1417</v>
      </c>
      <c r="U49" s="206" t="s">
        <v>1417</v>
      </c>
      <c r="V49" s="90" t="s">
        <v>33</v>
      </c>
    </row>
    <row r="50" spans="1:24" ht="61.5" hidden="1" customHeight="1">
      <c r="A50" s="37" t="s">
        <v>861</v>
      </c>
      <c r="B50" s="37" t="s">
        <v>807</v>
      </c>
      <c r="C50" s="105" t="s">
        <v>1300</v>
      </c>
      <c r="D50" s="105" t="s">
        <v>1300</v>
      </c>
      <c r="E50" s="206" t="s">
        <v>1289</v>
      </c>
      <c r="F50" s="119" t="s">
        <v>1299</v>
      </c>
      <c r="G50" s="105" t="s">
        <v>1300</v>
      </c>
      <c r="H50" s="105" t="s">
        <v>1300</v>
      </c>
      <c r="I50" s="105" t="s">
        <v>1300</v>
      </c>
      <c r="J50" s="35" t="s">
        <v>18</v>
      </c>
      <c r="K50" s="35" t="s">
        <v>19</v>
      </c>
      <c r="L50" s="223">
        <v>13650</v>
      </c>
      <c r="M50" s="223">
        <f>13650*0.22</f>
        <v>3003</v>
      </c>
      <c r="N50" s="35">
        <v>22</v>
      </c>
      <c r="O50" s="35" t="s">
        <v>63</v>
      </c>
      <c r="P50" s="105" t="s">
        <v>1300</v>
      </c>
      <c r="Q50" s="224">
        <v>27892</v>
      </c>
      <c r="R50" s="412" t="s">
        <v>210</v>
      </c>
      <c r="S50" s="105" t="s">
        <v>1300</v>
      </c>
      <c r="T50" s="105" t="s">
        <v>1300</v>
      </c>
      <c r="U50" s="105" t="s">
        <v>1300</v>
      </c>
      <c r="V50" s="35" t="s">
        <v>862</v>
      </c>
    </row>
    <row r="51" spans="1:24" ht="59.25" hidden="1" customHeight="1">
      <c r="A51" s="37" t="s">
        <v>890</v>
      </c>
      <c r="B51" s="37" t="s">
        <v>807</v>
      </c>
      <c r="C51" s="105" t="s">
        <v>1300</v>
      </c>
      <c r="D51" s="105" t="s">
        <v>1300</v>
      </c>
      <c r="E51" s="206" t="s">
        <v>1289</v>
      </c>
      <c r="F51" s="206" t="s">
        <v>1289</v>
      </c>
      <c r="G51" s="105" t="s">
        <v>1300</v>
      </c>
      <c r="H51" s="105" t="s">
        <v>1300</v>
      </c>
      <c r="I51" s="105" t="s">
        <v>1300</v>
      </c>
      <c r="J51" s="100" t="s">
        <v>18</v>
      </c>
      <c r="K51" s="100" t="s">
        <v>883</v>
      </c>
      <c r="L51" s="212">
        <v>5047</v>
      </c>
      <c r="M51" s="212">
        <v>3230</v>
      </c>
      <c r="N51" s="35">
        <v>64</v>
      </c>
      <c r="O51" s="35" t="s">
        <v>63</v>
      </c>
      <c r="P51" s="105" t="s">
        <v>1300</v>
      </c>
      <c r="Q51" s="212" t="s">
        <v>1533</v>
      </c>
      <c r="R51" s="412" t="s">
        <v>210</v>
      </c>
      <c r="S51" s="105" t="s">
        <v>1300</v>
      </c>
      <c r="T51" s="105" t="s">
        <v>1300</v>
      </c>
      <c r="U51" s="105" t="s">
        <v>1300</v>
      </c>
      <c r="V51" s="206" t="s">
        <v>1417</v>
      </c>
    </row>
    <row r="52" spans="1:24" ht="54.75" hidden="1" customHeight="1">
      <c r="A52" s="37" t="s">
        <v>872</v>
      </c>
      <c r="B52" s="37" t="s">
        <v>807</v>
      </c>
      <c r="C52" s="105" t="s">
        <v>1300</v>
      </c>
      <c r="D52" s="105" t="s">
        <v>1300</v>
      </c>
      <c r="E52" s="206" t="s">
        <v>1289</v>
      </c>
      <c r="F52" s="206" t="s">
        <v>1289</v>
      </c>
      <c r="G52" s="105" t="s">
        <v>1300</v>
      </c>
      <c r="H52" s="105" t="s">
        <v>1300</v>
      </c>
      <c r="I52" s="105" t="s">
        <v>1300</v>
      </c>
      <c r="J52" s="100" t="s">
        <v>18</v>
      </c>
      <c r="K52" s="100" t="s">
        <v>19</v>
      </c>
      <c r="L52" s="212">
        <v>300</v>
      </c>
      <c r="M52" s="212">
        <f>300*0.08</f>
        <v>24</v>
      </c>
      <c r="N52" s="35">
        <v>8</v>
      </c>
      <c r="O52" s="35" t="s">
        <v>63</v>
      </c>
      <c r="P52" s="105" t="s">
        <v>1300</v>
      </c>
      <c r="Q52" s="218">
        <v>231</v>
      </c>
      <c r="R52" s="412" t="s">
        <v>210</v>
      </c>
      <c r="S52" s="105" t="s">
        <v>1300</v>
      </c>
      <c r="T52" s="105" t="s">
        <v>1300</v>
      </c>
      <c r="U52" s="105" t="s">
        <v>1300</v>
      </c>
      <c r="V52" s="206" t="s">
        <v>1417</v>
      </c>
    </row>
    <row r="53" spans="1:24" ht="42.75" hidden="1" customHeight="1">
      <c r="A53" s="3" t="s">
        <v>49</v>
      </c>
      <c r="B53" s="37" t="s">
        <v>807</v>
      </c>
      <c r="C53" s="90" t="s">
        <v>28</v>
      </c>
      <c r="D53" s="90" t="s">
        <v>50</v>
      </c>
      <c r="E53" s="206" t="s">
        <v>1289</v>
      </c>
      <c r="F53" s="206" t="s">
        <v>1289</v>
      </c>
      <c r="G53" s="90" t="s">
        <v>8</v>
      </c>
      <c r="H53" s="206" t="s">
        <v>1418</v>
      </c>
      <c r="I53" s="35" t="s">
        <v>770</v>
      </c>
      <c r="J53" s="90" t="s">
        <v>18</v>
      </c>
      <c r="K53" s="90" t="s">
        <v>881</v>
      </c>
      <c r="L53" s="213">
        <v>3685</v>
      </c>
      <c r="M53" s="213">
        <v>1749</v>
      </c>
      <c r="N53" s="35">
        <v>47</v>
      </c>
      <c r="O53" s="35" t="s">
        <v>63</v>
      </c>
      <c r="P53" s="90" t="s">
        <v>63</v>
      </c>
      <c r="Q53" s="213" t="s">
        <v>51</v>
      </c>
      <c r="R53" s="167" t="s">
        <v>24</v>
      </c>
      <c r="S53" s="90" t="s">
        <v>53</v>
      </c>
      <c r="T53" s="206" t="s">
        <v>1417</v>
      </c>
      <c r="U53" s="206" t="s">
        <v>1417</v>
      </c>
      <c r="V53" s="90" t="s">
        <v>29</v>
      </c>
    </row>
    <row r="54" spans="1:24" ht="49.5" hidden="1" customHeight="1">
      <c r="A54" s="3" t="s">
        <v>59</v>
      </c>
      <c r="B54" s="37" t="s">
        <v>807</v>
      </c>
      <c r="C54" s="89" t="s">
        <v>28</v>
      </c>
      <c r="D54" s="254" t="s">
        <v>882</v>
      </c>
      <c r="E54" s="206" t="s">
        <v>1289</v>
      </c>
      <c r="F54" s="206" t="s">
        <v>1289</v>
      </c>
      <c r="G54" s="105" t="s">
        <v>8</v>
      </c>
      <c r="H54" s="206" t="s">
        <v>1418</v>
      </c>
      <c r="I54" s="35" t="s">
        <v>13</v>
      </c>
      <c r="J54" s="90" t="s">
        <v>18</v>
      </c>
      <c r="K54" s="90" t="s">
        <v>883</v>
      </c>
      <c r="L54" s="213">
        <v>7200</v>
      </c>
      <c r="M54" s="213">
        <v>320</v>
      </c>
      <c r="N54" s="35">
        <v>4</v>
      </c>
      <c r="O54" s="35" t="s">
        <v>63</v>
      </c>
      <c r="P54" s="90" t="s">
        <v>63</v>
      </c>
      <c r="Q54" s="214" t="s">
        <v>1549</v>
      </c>
      <c r="R54" s="167" t="s">
        <v>24</v>
      </c>
      <c r="S54" s="90" t="s">
        <v>53</v>
      </c>
      <c r="T54" s="206" t="s">
        <v>1417</v>
      </c>
      <c r="U54" s="206" t="s">
        <v>1417</v>
      </c>
      <c r="V54" s="90" t="s">
        <v>33</v>
      </c>
    </row>
    <row r="55" spans="1:24" ht="53.25" hidden="1" customHeight="1">
      <c r="A55" s="37" t="s">
        <v>41</v>
      </c>
      <c r="B55" s="37" t="s">
        <v>807</v>
      </c>
      <c r="C55" s="35" t="s">
        <v>23</v>
      </c>
      <c r="D55" s="100" t="s">
        <v>838</v>
      </c>
      <c r="E55" s="206" t="s">
        <v>1289</v>
      </c>
      <c r="F55" s="206" t="s">
        <v>1289</v>
      </c>
      <c r="G55" s="100" t="s">
        <v>8</v>
      </c>
      <c r="H55" s="206" t="s">
        <v>1418</v>
      </c>
      <c r="I55" s="35" t="s">
        <v>15</v>
      </c>
      <c r="J55" s="218" t="s">
        <v>16</v>
      </c>
      <c r="K55" s="35" t="s">
        <v>612</v>
      </c>
      <c r="L55" s="212">
        <v>203</v>
      </c>
      <c r="M55" s="212">
        <v>201</v>
      </c>
      <c r="N55" s="35">
        <v>99</v>
      </c>
      <c r="O55" s="35" t="s">
        <v>63</v>
      </c>
      <c r="P55" s="90" t="s">
        <v>63</v>
      </c>
      <c r="Q55" s="218">
        <v>9520</v>
      </c>
      <c r="R55" s="412" t="s">
        <v>24</v>
      </c>
      <c r="S55" s="90" t="s">
        <v>25</v>
      </c>
      <c r="T55" s="206" t="s">
        <v>1417</v>
      </c>
      <c r="U55" s="206" t="s">
        <v>1417</v>
      </c>
      <c r="V55" s="35">
        <v>2089437231</v>
      </c>
    </row>
    <row r="56" spans="1:24" ht="70.5" hidden="1" customHeight="1">
      <c r="A56" s="37" t="s">
        <v>816</v>
      </c>
      <c r="B56" s="37" t="s">
        <v>807</v>
      </c>
      <c r="C56" s="35" t="s">
        <v>28</v>
      </c>
      <c r="D56" s="35" t="s">
        <v>42</v>
      </c>
      <c r="E56" s="206" t="s">
        <v>1289</v>
      </c>
      <c r="F56" s="206" t="s">
        <v>1289</v>
      </c>
      <c r="G56" s="35" t="s">
        <v>9</v>
      </c>
      <c r="H56" s="35" t="s">
        <v>817</v>
      </c>
      <c r="I56" s="35" t="s">
        <v>818</v>
      </c>
      <c r="J56" s="218" t="s">
        <v>18</v>
      </c>
      <c r="K56" s="35" t="s">
        <v>19</v>
      </c>
      <c r="L56" s="223">
        <v>320</v>
      </c>
      <c r="M56" s="223">
        <v>170</v>
      </c>
      <c r="N56" s="35">
        <v>53</v>
      </c>
      <c r="O56" s="35" t="s">
        <v>63</v>
      </c>
      <c r="P56" s="90" t="s">
        <v>63</v>
      </c>
      <c r="Q56" s="224">
        <v>907</v>
      </c>
      <c r="R56" s="162" t="s">
        <v>24</v>
      </c>
      <c r="S56" s="94" t="s">
        <v>1422</v>
      </c>
      <c r="T56" s="206" t="s">
        <v>1417</v>
      </c>
      <c r="U56" s="35">
        <v>2014</v>
      </c>
      <c r="V56" s="35" t="s">
        <v>29</v>
      </c>
    </row>
    <row r="57" spans="1:24" ht="51" hidden="1" customHeight="1">
      <c r="A57" s="37" t="s">
        <v>819</v>
      </c>
      <c r="B57" s="37" t="s">
        <v>807</v>
      </c>
      <c r="C57" s="35" t="s">
        <v>28</v>
      </c>
      <c r="D57" s="35" t="s">
        <v>43</v>
      </c>
      <c r="E57" s="206" t="s">
        <v>1289</v>
      </c>
      <c r="F57" s="206" t="s">
        <v>1289</v>
      </c>
      <c r="G57" s="35" t="s">
        <v>8</v>
      </c>
      <c r="H57" s="35" t="s">
        <v>44</v>
      </c>
      <c r="I57" s="35" t="s">
        <v>14</v>
      </c>
      <c r="J57" s="218" t="s">
        <v>18</v>
      </c>
      <c r="K57" s="35" t="s">
        <v>19</v>
      </c>
      <c r="L57" s="223">
        <v>4000</v>
      </c>
      <c r="M57" s="223">
        <v>4000</v>
      </c>
      <c r="N57" s="35">
        <v>100</v>
      </c>
      <c r="O57" s="35" t="s">
        <v>63</v>
      </c>
      <c r="P57" s="90" t="s">
        <v>63</v>
      </c>
      <c r="Q57" s="224">
        <v>32858</v>
      </c>
      <c r="R57" s="162" t="s">
        <v>24</v>
      </c>
      <c r="S57" s="35" t="s">
        <v>1447</v>
      </c>
      <c r="T57" s="206" t="s">
        <v>1417</v>
      </c>
      <c r="U57" s="35">
        <v>2014</v>
      </c>
      <c r="V57" s="35" t="s">
        <v>29</v>
      </c>
    </row>
    <row r="58" spans="1:24" ht="51" hidden="1" customHeight="1">
      <c r="A58" s="37" t="s">
        <v>878</v>
      </c>
      <c r="B58" s="37" t="s">
        <v>807</v>
      </c>
      <c r="C58" s="105" t="s">
        <v>1300</v>
      </c>
      <c r="D58" s="105" t="s">
        <v>1300</v>
      </c>
      <c r="E58" s="206" t="s">
        <v>1289</v>
      </c>
      <c r="F58" s="206" t="s">
        <v>1289</v>
      </c>
      <c r="G58" s="105" t="s">
        <v>1300</v>
      </c>
      <c r="H58" s="105" t="s">
        <v>1300</v>
      </c>
      <c r="I58" s="105" t="s">
        <v>1300</v>
      </c>
      <c r="J58" s="35" t="s">
        <v>18</v>
      </c>
      <c r="K58" s="35" t="s">
        <v>19</v>
      </c>
      <c r="L58" s="223">
        <v>100</v>
      </c>
      <c r="M58" s="223">
        <f>100*0.65</f>
        <v>65</v>
      </c>
      <c r="N58" s="35">
        <v>65</v>
      </c>
      <c r="O58" s="35" t="s">
        <v>63</v>
      </c>
      <c r="P58" s="105" t="s">
        <v>1300</v>
      </c>
      <c r="Q58" s="224">
        <v>964</v>
      </c>
      <c r="R58" s="412" t="s">
        <v>210</v>
      </c>
      <c r="S58" s="105" t="s">
        <v>1300</v>
      </c>
      <c r="T58" s="105" t="s">
        <v>1300</v>
      </c>
      <c r="U58" s="105" t="s">
        <v>1300</v>
      </c>
      <c r="V58" s="206" t="s">
        <v>1417</v>
      </c>
    </row>
    <row r="59" spans="1:24" ht="51" hidden="1" customHeight="1">
      <c r="A59" s="3" t="s">
        <v>884</v>
      </c>
      <c r="B59" s="37" t="s">
        <v>807</v>
      </c>
      <c r="C59" s="89" t="s">
        <v>27</v>
      </c>
      <c r="D59" s="254" t="s">
        <v>885</v>
      </c>
      <c r="E59" s="206" t="s">
        <v>1289</v>
      </c>
      <c r="F59" s="206" t="s">
        <v>1289</v>
      </c>
      <c r="G59" s="35" t="s">
        <v>970</v>
      </c>
      <c r="H59" s="206" t="s">
        <v>1418</v>
      </c>
      <c r="I59" s="35" t="s">
        <v>886</v>
      </c>
      <c r="J59" s="90" t="s">
        <v>18</v>
      </c>
      <c r="K59" s="90" t="s">
        <v>883</v>
      </c>
      <c r="L59" s="213">
        <v>23590</v>
      </c>
      <c r="M59" s="213">
        <v>6605</v>
      </c>
      <c r="N59" s="35">
        <v>28</v>
      </c>
      <c r="O59" s="35" t="s">
        <v>63</v>
      </c>
      <c r="P59" s="90" t="s">
        <v>63</v>
      </c>
      <c r="Q59" s="214" t="s">
        <v>1564</v>
      </c>
      <c r="R59" s="167" t="s">
        <v>24</v>
      </c>
      <c r="S59" s="90" t="s">
        <v>53</v>
      </c>
      <c r="T59" s="206" t="s">
        <v>1417</v>
      </c>
      <c r="U59" s="206" t="s">
        <v>1417</v>
      </c>
      <c r="V59" s="206" t="s">
        <v>1417</v>
      </c>
    </row>
    <row r="60" spans="1:24" ht="51" hidden="1" customHeight="1">
      <c r="A60" s="37" t="s">
        <v>879</v>
      </c>
      <c r="B60" s="37" t="s">
        <v>807</v>
      </c>
      <c r="C60" s="105" t="s">
        <v>1300</v>
      </c>
      <c r="D60" s="105" t="s">
        <v>1300</v>
      </c>
      <c r="E60" s="206" t="s">
        <v>1289</v>
      </c>
      <c r="F60" s="206" t="s">
        <v>1289</v>
      </c>
      <c r="G60" s="105" t="s">
        <v>1300</v>
      </c>
      <c r="H60" s="105" t="s">
        <v>1300</v>
      </c>
      <c r="I60" s="105" t="s">
        <v>1300</v>
      </c>
      <c r="J60" s="35" t="s">
        <v>18</v>
      </c>
      <c r="K60" s="35" t="s">
        <v>19</v>
      </c>
      <c r="L60" s="223">
        <v>50</v>
      </c>
      <c r="M60" s="223">
        <v>25</v>
      </c>
      <c r="N60" s="35">
        <v>50</v>
      </c>
      <c r="O60" s="35" t="s">
        <v>63</v>
      </c>
      <c r="P60" s="105" t="s">
        <v>1300</v>
      </c>
      <c r="Q60" s="224">
        <v>765</v>
      </c>
      <c r="R60" s="412" t="s">
        <v>210</v>
      </c>
      <c r="S60" s="105" t="s">
        <v>1300</v>
      </c>
      <c r="T60" s="105" t="s">
        <v>1300</v>
      </c>
      <c r="U60" s="105" t="s">
        <v>1300</v>
      </c>
      <c r="V60" s="35" t="s">
        <v>880</v>
      </c>
    </row>
    <row r="61" spans="1:24" ht="48" hidden="1" customHeight="1">
      <c r="A61" s="37" t="s">
        <v>843</v>
      </c>
      <c r="B61" s="37" t="s">
        <v>807</v>
      </c>
      <c r="C61" s="35" t="s">
        <v>845</v>
      </c>
      <c r="D61" s="35" t="s">
        <v>1583</v>
      </c>
      <c r="E61" s="206" t="s">
        <v>1289</v>
      </c>
      <c r="F61" s="206" t="s">
        <v>1289</v>
      </c>
      <c r="G61" s="100" t="s">
        <v>8</v>
      </c>
      <c r="H61" s="35" t="s">
        <v>836</v>
      </c>
      <c r="I61" s="35" t="s">
        <v>15</v>
      </c>
      <c r="J61" s="218" t="s">
        <v>18</v>
      </c>
      <c r="K61" s="35" t="s">
        <v>19</v>
      </c>
      <c r="L61" s="212">
        <v>763</v>
      </c>
      <c r="M61" s="212">
        <v>145</v>
      </c>
      <c r="N61" s="35">
        <v>19</v>
      </c>
      <c r="O61" s="212" t="s">
        <v>62</v>
      </c>
      <c r="P61" s="90" t="s">
        <v>63</v>
      </c>
      <c r="Q61" s="218">
        <v>1144.6570253999998</v>
      </c>
      <c r="R61" s="412" t="s">
        <v>24</v>
      </c>
      <c r="S61" s="90" t="s">
        <v>25</v>
      </c>
      <c r="T61" s="94">
        <v>2014</v>
      </c>
      <c r="U61" s="206" t="s">
        <v>1417</v>
      </c>
      <c r="V61" s="35" t="s">
        <v>846</v>
      </c>
    </row>
    <row r="62" spans="1:24" ht="48.75" hidden="1" customHeight="1">
      <c r="A62" s="37" t="s">
        <v>863</v>
      </c>
      <c r="B62" s="37" t="s">
        <v>807</v>
      </c>
      <c r="C62" s="105" t="s">
        <v>1300</v>
      </c>
      <c r="D62" s="105" t="s">
        <v>1300</v>
      </c>
      <c r="E62" s="206" t="s">
        <v>1289</v>
      </c>
      <c r="F62" s="119" t="s">
        <v>1299</v>
      </c>
      <c r="G62" s="105" t="s">
        <v>1300</v>
      </c>
      <c r="H62" s="105" t="s">
        <v>1300</v>
      </c>
      <c r="I62" s="105" t="s">
        <v>1300</v>
      </c>
      <c r="J62" s="35" t="s">
        <v>18</v>
      </c>
      <c r="K62" s="35" t="s">
        <v>19</v>
      </c>
      <c r="L62" s="223">
        <v>601</v>
      </c>
      <c r="M62" s="223">
        <v>373</v>
      </c>
      <c r="N62" s="35">
        <v>62</v>
      </c>
      <c r="O62" s="35" t="s">
        <v>63</v>
      </c>
      <c r="P62" s="105" t="s">
        <v>1300</v>
      </c>
      <c r="Q62" s="224">
        <v>4707</v>
      </c>
      <c r="R62" s="412" t="s">
        <v>210</v>
      </c>
      <c r="S62" s="105" t="s">
        <v>1300</v>
      </c>
      <c r="T62" s="105" t="s">
        <v>1300</v>
      </c>
      <c r="U62" s="105" t="s">
        <v>1300</v>
      </c>
      <c r="V62" s="206" t="s">
        <v>1417</v>
      </c>
    </row>
    <row r="63" spans="1:24" ht="51" hidden="1" customHeight="1">
      <c r="A63" s="37" t="s">
        <v>875</v>
      </c>
      <c r="B63" s="37" t="s">
        <v>807</v>
      </c>
      <c r="C63" s="105" t="s">
        <v>1300</v>
      </c>
      <c r="D63" s="105" t="s">
        <v>1300</v>
      </c>
      <c r="E63" s="206" t="s">
        <v>1289</v>
      </c>
      <c r="F63" s="206" t="s">
        <v>1289</v>
      </c>
      <c r="G63" s="105" t="s">
        <v>1300</v>
      </c>
      <c r="H63" s="105" t="s">
        <v>1300</v>
      </c>
      <c r="I63" s="105" t="s">
        <v>1300</v>
      </c>
      <c r="J63" s="100" t="s">
        <v>18</v>
      </c>
      <c r="K63" s="100" t="s">
        <v>19</v>
      </c>
      <c r="L63" s="212">
        <v>132</v>
      </c>
      <c r="M63" s="212">
        <v>132</v>
      </c>
      <c r="N63" s="35">
        <v>100</v>
      </c>
      <c r="O63" s="35" t="s">
        <v>63</v>
      </c>
      <c r="P63" s="105" t="s">
        <v>1300</v>
      </c>
      <c r="Q63" s="218">
        <v>635</v>
      </c>
      <c r="R63" s="412" t="s">
        <v>210</v>
      </c>
      <c r="S63" s="105" t="s">
        <v>1300</v>
      </c>
      <c r="T63" s="105" t="s">
        <v>1300</v>
      </c>
      <c r="U63" s="105" t="s">
        <v>1300</v>
      </c>
      <c r="V63" s="206" t="s">
        <v>1417</v>
      </c>
    </row>
    <row r="64" spans="1:24" ht="59.25" hidden="1" customHeight="1">
      <c r="A64" s="68" t="s">
        <v>66</v>
      </c>
      <c r="B64" s="5" t="s">
        <v>907</v>
      </c>
      <c r="C64" s="91" t="s">
        <v>908</v>
      </c>
      <c r="D64" s="87" t="s">
        <v>909</v>
      </c>
      <c r="E64" s="117" t="s">
        <v>1299</v>
      </c>
      <c r="F64" s="117" t="s">
        <v>1299</v>
      </c>
      <c r="G64" s="91" t="s">
        <v>10</v>
      </c>
      <c r="H64" s="87" t="s">
        <v>68</v>
      </c>
      <c r="I64" s="35" t="s">
        <v>15</v>
      </c>
      <c r="J64" s="207" t="s">
        <v>17</v>
      </c>
      <c r="K64" s="207" t="s">
        <v>612</v>
      </c>
      <c r="L64" s="221">
        <v>326</v>
      </c>
      <c r="M64" s="213">
        <v>323</v>
      </c>
      <c r="N64" s="35">
        <v>99</v>
      </c>
      <c r="O64" s="212" t="s">
        <v>62</v>
      </c>
      <c r="P64" s="90" t="s">
        <v>63</v>
      </c>
      <c r="Q64" s="216">
        <v>193200</v>
      </c>
      <c r="R64" s="167" t="s">
        <v>24</v>
      </c>
      <c r="S64" s="90" t="s">
        <v>37</v>
      </c>
      <c r="T64" s="90" t="s">
        <v>69</v>
      </c>
      <c r="U64" s="206" t="s">
        <v>1417</v>
      </c>
      <c r="V64" s="211" t="s">
        <v>70</v>
      </c>
      <c r="W64" s="16"/>
      <c r="X64" s="17"/>
    </row>
    <row r="65" spans="1:24" ht="54.75" hidden="1" customHeight="1">
      <c r="A65" s="3" t="s">
        <v>910</v>
      </c>
      <c r="B65" s="5" t="s">
        <v>907</v>
      </c>
      <c r="C65" s="91" t="s">
        <v>28</v>
      </c>
      <c r="D65" s="87" t="s">
        <v>911</v>
      </c>
      <c r="E65" s="206" t="s">
        <v>1289</v>
      </c>
      <c r="F65" s="206" t="s">
        <v>1289</v>
      </c>
      <c r="G65" s="91" t="s">
        <v>9</v>
      </c>
      <c r="H65" s="91" t="s">
        <v>71</v>
      </c>
      <c r="I65" s="35" t="s">
        <v>13</v>
      </c>
      <c r="J65" s="207" t="s">
        <v>16</v>
      </c>
      <c r="K65" s="207" t="s">
        <v>19</v>
      </c>
      <c r="L65" s="221">
        <v>1742</v>
      </c>
      <c r="M65" s="213">
        <v>1655</v>
      </c>
      <c r="N65" s="35">
        <v>95</v>
      </c>
      <c r="O65" s="212" t="s">
        <v>62</v>
      </c>
      <c r="P65" s="90" t="s">
        <v>62</v>
      </c>
      <c r="Q65" s="216">
        <v>43000</v>
      </c>
      <c r="R65" s="399" t="s">
        <v>24</v>
      </c>
      <c r="S65" s="90" t="s">
        <v>25</v>
      </c>
      <c r="T65" s="90">
        <v>2012</v>
      </c>
      <c r="U65" s="206" t="s">
        <v>1417</v>
      </c>
      <c r="V65" s="87" t="s">
        <v>72</v>
      </c>
      <c r="W65" s="16"/>
      <c r="X65" s="17"/>
    </row>
    <row r="66" spans="1:24" ht="56.25" hidden="1" customHeight="1">
      <c r="A66" s="3" t="s">
        <v>73</v>
      </c>
      <c r="B66" s="5" t="s">
        <v>907</v>
      </c>
      <c r="C66" s="91" t="s">
        <v>908</v>
      </c>
      <c r="D66" s="87" t="s">
        <v>74</v>
      </c>
      <c r="E66" s="117" t="s">
        <v>1299</v>
      </c>
      <c r="F66" s="206" t="s">
        <v>1289</v>
      </c>
      <c r="G66" s="91" t="s">
        <v>10</v>
      </c>
      <c r="H66" s="87" t="s">
        <v>912</v>
      </c>
      <c r="I66" s="35" t="s">
        <v>15</v>
      </c>
      <c r="J66" s="207" t="s">
        <v>18</v>
      </c>
      <c r="K66" s="207" t="s">
        <v>19</v>
      </c>
      <c r="L66" s="221">
        <v>65</v>
      </c>
      <c r="M66" s="213">
        <v>55</v>
      </c>
      <c r="N66" s="35">
        <v>85</v>
      </c>
      <c r="O66" s="212" t="s">
        <v>62</v>
      </c>
      <c r="P66" s="90" t="s">
        <v>340</v>
      </c>
      <c r="Q66" s="216">
        <v>1840</v>
      </c>
      <c r="R66" s="401" t="s">
        <v>24</v>
      </c>
      <c r="S66" s="90" t="s">
        <v>37</v>
      </c>
      <c r="T66" s="206" t="s">
        <v>1417</v>
      </c>
      <c r="U66" s="206" t="s">
        <v>1417</v>
      </c>
      <c r="V66" s="211" t="s">
        <v>88</v>
      </c>
      <c r="W66" s="16"/>
      <c r="X66" s="17"/>
    </row>
    <row r="67" spans="1:24" ht="56.25" hidden="1" customHeight="1">
      <c r="A67" s="58" t="s">
        <v>75</v>
      </c>
      <c r="B67" s="5" t="s">
        <v>907</v>
      </c>
      <c r="C67" s="91" t="s">
        <v>60</v>
      </c>
      <c r="D67" s="87" t="s">
        <v>97</v>
      </c>
      <c r="E67" s="206" t="s">
        <v>1289</v>
      </c>
      <c r="F67" s="206" t="s">
        <v>1289</v>
      </c>
      <c r="G67" s="91" t="s">
        <v>10</v>
      </c>
      <c r="H67" s="206" t="s">
        <v>1418</v>
      </c>
      <c r="I67" s="35" t="s">
        <v>15</v>
      </c>
      <c r="J67" s="207" t="s">
        <v>16</v>
      </c>
      <c r="K67" s="207" t="s">
        <v>612</v>
      </c>
      <c r="L67" s="221">
        <v>444</v>
      </c>
      <c r="M67" s="213">
        <v>444</v>
      </c>
      <c r="N67" s="35">
        <v>100</v>
      </c>
      <c r="O67" s="212" t="s">
        <v>62</v>
      </c>
      <c r="P67" s="90" t="s">
        <v>63</v>
      </c>
      <c r="Q67" s="216">
        <v>16650</v>
      </c>
      <c r="R67" s="403" t="s">
        <v>24</v>
      </c>
      <c r="S67" s="90" t="s">
        <v>37</v>
      </c>
      <c r="T67" s="90">
        <v>2013</v>
      </c>
      <c r="U67" s="206" t="s">
        <v>1417</v>
      </c>
      <c r="V67" s="211" t="s">
        <v>913</v>
      </c>
      <c r="W67" s="18"/>
      <c r="X67" s="17"/>
    </row>
    <row r="68" spans="1:24" ht="93.75" hidden="1" customHeight="1">
      <c r="A68" s="58" t="s">
        <v>76</v>
      </c>
      <c r="B68" s="5" t="s">
        <v>907</v>
      </c>
      <c r="C68" s="91" t="s">
        <v>60</v>
      </c>
      <c r="D68" s="87" t="s">
        <v>97</v>
      </c>
      <c r="E68" s="206" t="s">
        <v>1289</v>
      </c>
      <c r="F68" s="117" t="s">
        <v>1299</v>
      </c>
      <c r="G68" s="91" t="s">
        <v>10</v>
      </c>
      <c r="H68" s="206" t="s">
        <v>1418</v>
      </c>
      <c r="I68" s="35" t="s">
        <v>15</v>
      </c>
      <c r="J68" s="207" t="s">
        <v>16</v>
      </c>
      <c r="K68" s="207" t="s">
        <v>612</v>
      </c>
      <c r="L68" s="221">
        <v>326</v>
      </c>
      <c r="M68" s="213">
        <v>326</v>
      </c>
      <c r="N68" s="35">
        <v>100</v>
      </c>
      <c r="O68" s="212" t="s">
        <v>62</v>
      </c>
      <c r="P68" s="90" t="s">
        <v>63</v>
      </c>
      <c r="Q68" s="216">
        <v>22413</v>
      </c>
      <c r="R68" s="399" t="s">
        <v>1621</v>
      </c>
      <c r="S68" s="90" t="s">
        <v>37</v>
      </c>
      <c r="T68" s="206" t="s">
        <v>1417</v>
      </c>
      <c r="U68" s="206" t="s">
        <v>1417</v>
      </c>
      <c r="V68" s="90" t="s">
        <v>77</v>
      </c>
      <c r="W68" s="16"/>
      <c r="X68" s="17"/>
    </row>
    <row r="69" spans="1:24" ht="84" hidden="1">
      <c r="A69" s="68" t="s">
        <v>78</v>
      </c>
      <c r="B69" s="5" t="s">
        <v>907</v>
      </c>
      <c r="C69" s="91" t="s">
        <v>908</v>
      </c>
      <c r="D69" s="87" t="s">
        <v>914</v>
      </c>
      <c r="E69" s="259" t="s">
        <v>1299</v>
      </c>
      <c r="F69" s="260" t="s">
        <v>1299</v>
      </c>
      <c r="G69" s="91" t="s">
        <v>10</v>
      </c>
      <c r="H69" s="90" t="s">
        <v>915</v>
      </c>
      <c r="I69" s="35" t="s">
        <v>15</v>
      </c>
      <c r="J69" s="207" t="s">
        <v>17</v>
      </c>
      <c r="K69" s="207" t="s">
        <v>612</v>
      </c>
      <c r="L69" s="221">
        <v>326</v>
      </c>
      <c r="M69" s="213">
        <v>300</v>
      </c>
      <c r="N69" s="35">
        <v>92</v>
      </c>
      <c r="O69" s="212" t="s">
        <v>62</v>
      </c>
      <c r="P69" s="90" t="s">
        <v>63</v>
      </c>
      <c r="Q69" s="216">
        <v>35000</v>
      </c>
      <c r="R69" s="167" t="s">
        <v>24</v>
      </c>
      <c r="S69" s="35" t="s">
        <v>1447</v>
      </c>
      <c r="T69" s="90">
        <v>1979</v>
      </c>
      <c r="U69" s="206" t="s">
        <v>1417</v>
      </c>
      <c r="V69" s="211" t="s">
        <v>79</v>
      </c>
      <c r="W69" s="34"/>
      <c r="X69" s="17"/>
    </row>
    <row r="70" spans="1:24" ht="64.5" hidden="1" customHeight="1">
      <c r="A70" s="58" t="s">
        <v>80</v>
      </c>
      <c r="B70" s="5" t="s">
        <v>907</v>
      </c>
      <c r="C70" s="91" t="s">
        <v>908</v>
      </c>
      <c r="D70" s="87" t="s">
        <v>81</v>
      </c>
      <c r="E70" s="117" t="s">
        <v>1299</v>
      </c>
      <c r="F70" s="117" t="s">
        <v>1299</v>
      </c>
      <c r="G70" s="91" t="s">
        <v>10</v>
      </c>
      <c r="H70" s="90" t="s">
        <v>916</v>
      </c>
      <c r="I70" s="35" t="s">
        <v>15</v>
      </c>
      <c r="J70" s="207" t="s">
        <v>17</v>
      </c>
      <c r="K70" s="207" t="s">
        <v>612</v>
      </c>
      <c r="L70" s="213">
        <v>162</v>
      </c>
      <c r="M70" s="213">
        <v>161</v>
      </c>
      <c r="N70" s="35">
        <v>99</v>
      </c>
      <c r="O70" s="212" t="s">
        <v>62</v>
      </c>
      <c r="P70" s="90" t="s">
        <v>63</v>
      </c>
      <c r="Q70" s="216">
        <v>4050</v>
      </c>
      <c r="R70" s="167" t="s">
        <v>24</v>
      </c>
      <c r="S70" s="90" t="s">
        <v>37</v>
      </c>
      <c r="T70" s="206" t="s">
        <v>1417</v>
      </c>
      <c r="U70" s="206" t="s">
        <v>1417</v>
      </c>
      <c r="V70" s="211" t="s">
        <v>82</v>
      </c>
      <c r="W70" s="19"/>
      <c r="X70" s="17"/>
    </row>
    <row r="71" spans="1:24" ht="69.75" hidden="1" customHeight="1">
      <c r="A71" s="5" t="s">
        <v>927</v>
      </c>
      <c r="B71" s="5" t="s">
        <v>907</v>
      </c>
      <c r="C71" s="98" t="s">
        <v>854</v>
      </c>
      <c r="D71" s="35" t="s">
        <v>928</v>
      </c>
      <c r="E71" s="222" t="s">
        <v>1299</v>
      </c>
      <c r="F71" s="222" t="s">
        <v>1299</v>
      </c>
      <c r="G71" s="105" t="s">
        <v>10</v>
      </c>
      <c r="H71" s="206" t="s">
        <v>1418</v>
      </c>
      <c r="I71" s="35" t="s">
        <v>770</v>
      </c>
      <c r="J71" s="249" t="s">
        <v>18</v>
      </c>
      <c r="K71" s="89" t="s">
        <v>881</v>
      </c>
      <c r="L71" s="215">
        <v>13300</v>
      </c>
      <c r="M71" s="208">
        <v>13300</v>
      </c>
      <c r="N71" s="35">
        <v>100</v>
      </c>
      <c r="O71" s="212" t="s">
        <v>62</v>
      </c>
      <c r="P71" s="90" t="s">
        <v>63</v>
      </c>
      <c r="Q71" s="250" t="s">
        <v>1477</v>
      </c>
      <c r="R71" s="158" t="s">
        <v>24</v>
      </c>
      <c r="S71" s="90" t="s">
        <v>25</v>
      </c>
      <c r="T71" s="256">
        <v>39539</v>
      </c>
      <c r="U71" s="206" t="s">
        <v>1417</v>
      </c>
      <c r="V71" s="89" t="s">
        <v>929</v>
      </c>
    </row>
    <row r="72" spans="1:24" ht="48" hidden="1">
      <c r="A72" s="68" t="s">
        <v>83</v>
      </c>
      <c r="B72" s="5" t="s">
        <v>907</v>
      </c>
      <c r="C72" s="91" t="s">
        <v>908</v>
      </c>
      <c r="D72" s="87" t="s">
        <v>917</v>
      </c>
      <c r="E72" s="117" t="s">
        <v>1299</v>
      </c>
      <c r="F72" s="117" t="s">
        <v>1299</v>
      </c>
      <c r="G72" s="91" t="s">
        <v>10</v>
      </c>
      <c r="H72" s="90" t="s">
        <v>84</v>
      </c>
      <c r="I72" s="35" t="s">
        <v>15</v>
      </c>
      <c r="J72" s="207" t="s">
        <v>17</v>
      </c>
      <c r="K72" s="207" t="s">
        <v>612</v>
      </c>
      <c r="L72" s="208">
        <v>337</v>
      </c>
      <c r="M72" s="208">
        <v>336</v>
      </c>
      <c r="N72" s="35">
        <v>99</v>
      </c>
      <c r="O72" s="212" t="s">
        <v>62</v>
      </c>
      <c r="P72" s="90" t="s">
        <v>63</v>
      </c>
      <c r="Q72" s="265">
        <v>12750</v>
      </c>
      <c r="R72" s="167" t="s">
        <v>24</v>
      </c>
      <c r="S72" s="90" t="s">
        <v>37</v>
      </c>
      <c r="T72" s="206" t="s">
        <v>1417</v>
      </c>
      <c r="U72" s="206" t="s">
        <v>1417</v>
      </c>
      <c r="V72" s="211" t="s">
        <v>82</v>
      </c>
    </row>
    <row r="73" spans="1:24" ht="75" hidden="1" customHeight="1">
      <c r="A73" s="58" t="s">
        <v>85</v>
      </c>
      <c r="B73" s="5" t="s">
        <v>907</v>
      </c>
      <c r="C73" s="91" t="s">
        <v>908</v>
      </c>
      <c r="D73" s="87" t="s">
        <v>86</v>
      </c>
      <c r="E73" s="206" t="s">
        <v>1289</v>
      </c>
      <c r="F73" s="206" t="s">
        <v>1289</v>
      </c>
      <c r="G73" s="91" t="s">
        <v>10</v>
      </c>
      <c r="H73" s="90" t="s">
        <v>84</v>
      </c>
      <c r="I73" s="35" t="s">
        <v>15</v>
      </c>
      <c r="J73" s="207" t="s">
        <v>16</v>
      </c>
      <c r="K73" s="207" t="s">
        <v>612</v>
      </c>
      <c r="L73" s="208">
        <v>186</v>
      </c>
      <c r="M73" s="208">
        <v>186</v>
      </c>
      <c r="N73" s="35">
        <v>100</v>
      </c>
      <c r="O73" s="212" t="s">
        <v>62</v>
      </c>
      <c r="P73" s="90" t="s">
        <v>63</v>
      </c>
      <c r="Q73" s="265">
        <v>2920</v>
      </c>
      <c r="R73" s="167" t="s">
        <v>24</v>
      </c>
      <c r="S73" s="90" t="s">
        <v>25</v>
      </c>
      <c r="T73" s="206" t="s">
        <v>1417</v>
      </c>
      <c r="U73" s="206" t="s">
        <v>1417</v>
      </c>
      <c r="V73" s="211" t="s">
        <v>82</v>
      </c>
    </row>
    <row r="74" spans="1:24" ht="79.5" hidden="1" customHeight="1">
      <c r="A74" s="5" t="s">
        <v>87</v>
      </c>
      <c r="B74" s="5" t="s">
        <v>907</v>
      </c>
      <c r="C74" s="91" t="s">
        <v>908</v>
      </c>
      <c r="D74" s="87" t="s">
        <v>918</v>
      </c>
      <c r="E74" s="117" t="s">
        <v>1299</v>
      </c>
      <c r="F74" s="117" t="s">
        <v>1299</v>
      </c>
      <c r="G74" s="91" t="s">
        <v>10</v>
      </c>
      <c r="H74" s="206" t="s">
        <v>1418</v>
      </c>
      <c r="I74" s="35" t="s">
        <v>15</v>
      </c>
      <c r="J74" s="207" t="s">
        <v>17</v>
      </c>
      <c r="K74" s="207" t="s">
        <v>612</v>
      </c>
      <c r="L74" s="208">
        <v>326</v>
      </c>
      <c r="M74" s="208">
        <v>300</v>
      </c>
      <c r="N74" s="35">
        <v>92</v>
      </c>
      <c r="O74" s="212" t="s">
        <v>62</v>
      </c>
      <c r="P74" s="90" t="s">
        <v>340</v>
      </c>
      <c r="Q74" s="265">
        <v>1330</v>
      </c>
      <c r="R74" s="167" t="s">
        <v>24</v>
      </c>
      <c r="S74" s="90" t="s">
        <v>37</v>
      </c>
      <c r="T74" s="206" t="s">
        <v>1417</v>
      </c>
      <c r="U74" s="206" t="s">
        <v>1417</v>
      </c>
      <c r="V74" s="211" t="s">
        <v>88</v>
      </c>
    </row>
    <row r="75" spans="1:24" ht="48" hidden="1">
      <c r="A75" s="68" t="s">
        <v>89</v>
      </c>
      <c r="B75" s="5" t="s">
        <v>907</v>
      </c>
      <c r="C75" s="91" t="s">
        <v>908</v>
      </c>
      <c r="D75" s="87" t="s">
        <v>919</v>
      </c>
      <c r="E75" s="117" t="s">
        <v>1301</v>
      </c>
      <c r="F75" s="117" t="s">
        <v>1299</v>
      </c>
      <c r="G75" s="91" t="s">
        <v>10</v>
      </c>
      <c r="H75" s="206" t="s">
        <v>1418</v>
      </c>
      <c r="I75" s="35" t="s">
        <v>15</v>
      </c>
      <c r="J75" s="207" t="s">
        <v>17</v>
      </c>
      <c r="K75" s="207" t="s">
        <v>612</v>
      </c>
      <c r="L75" s="208">
        <v>293</v>
      </c>
      <c r="M75" s="208">
        <v>274</v>
      </c>
      <c r="N75" s="35">
        <v>94</v>
      </c>
      <c r="O75" s="212" t="s">
        <v>62</v>
      </c>
      <c r="P75" s="90" t="s">
        <v>63</v>
      </c>
      <c r="Q75" s="265">
        <v>12800</v>
      </c>
      <c r="R75" s="167" t="s">
        <v>24</v>
      </c>
      <c r="S75" s="90" t="s">
        <v>25</v>
      </c>
      <c r="T75" s="206" t="s">
        <v>1417</v>
      </c>
      <c r="U75" s="206" t="s">
        <v>1417</v>
      </c>
      <c r="V75" s="211" t="s">
        <v>88</v>
      </c>
    </row>
    <row r="76" spans="1:24" ht="60" hidden="1">
      <c r="A76" s="68" t="s">
        <v>90</v>
      </c>
      <c r="B76" s="5" t="s">
        <v>907</v>
      </c>
      <c r="C76" s="91" t="s">
        <v>908</v>
      </c>
      <c r="D76" s="87" t="s">
        <v>920</v>
      </c>
      <c r="E76" s="117" t="s">
        <v>1299</v>
      </c>
      <c r="F76" s="117" t="s">
        <v>1299</v>
      </c>
      <c r="G76" s="91" t="s">
        <v>10</v>
      </c>
      <c r="H76" s="206" t="s">
        <v>1418</v>
      </c>
      <c r="I76" s="35" t="s">
        <v>15</v>
      </c>
      <c r="J76" s="207" t="s">
        <v>18</v>
      </c>
      <c r="K76" s="207" t="s">
        <v>612</v>
      </c>
      <c r="L76" s="208">
        <v>326</v>
      </c>
      <c r="M76" s="208">
        <v>310</v>
      </c>
      <c r="N76" s="35">
        <v>95</v>
      </c>
      <c r="O76" s="212" t="s">
        <v>62</v>
      </c>
      <c r="P76" s="90" t="s">
        <v>63</v>
      </c>
      <c r="Q76" s="265">
        <v>183530</v>
      </c>
      <c r="R76" s="167" t="s">
        <v>24</v>
      </c>
      <c r="S76" s="90" t="s">
        <v>25</v>
      </c>
      <c r="T76" s="89" t="s">
        <v>47</v>
      </c>
      <c r="U76" s="206" t="s">
        <v>1417</v>
      </c>
      <c r="V76" s="211" t="s">
        <v>88</v>
      </c>
    </row>
    <row r="77" spans="1:24" ht="100.5" hidden="1" customHeight="1">
      <c r="A77" s="58" t="s">
        <v>91</v>
      </c>
      <c r="B77" s="5" t="s">
        <v>907</v>
      </c>
      <c r="C77" s="91" t="s">
        <v>60</v>
      </c>
      <c r="D77" s="87" t="s">
        <v>97</v>
      </c>
      <c r="E77" s="206" t="s">
        <v>1289</v>
      </c>
      <c r="F77" s="117" t="s">
        <v>1299</v>
      </c>
      <c r="G77" s="91" t="s">
        <v>8</v>
      </c>
      <c r="H77" s="206" t="s">
        <v>1418</v>
      </c>
      <c r="I77" s="35" t="s">
        <v>15</v>
      </c>
      <c r="J77" s="207" t="s">
        <v>17</v>
      </c>
      <c r="K77" s="207" t="s">
        <v>612</v>
      </c>
      <c r="L77" s="208">
        <v>160</v>
      </c>
      <c r="M77" s="208">
        <v>160</v>
      </c>
      <c r="N77" s="35">
        <v>100</v>
      </c>
      <c r="O77" s="212" t="s">
        <v>62</v>
      </c>
      <c r="P77" s="90" t="s">
        <v>63</v>
      </c>
      <c r="Q77" s="265">
        <v>10000</v>
      </c>
      <c r="R77" s="167" t="s">
        <v>24</v>
      </c>
      <c r="S77" s="90" t="s">
        <v>31</v>
      </c>
      <c r="T77" s="206" t="s">
        <v>1417</v>
      </c>
      <c r="U77" s="206" t="s">
        <v>1417</v>
      </c>
      <c r="V77" s="211" t="s">
        <v>921</v>
      </c>
    </row>
    <row r="78" spans="1:24" ht="48" hidden="1">
      <c r="A78" s="68" t="s">
        <v>922</v>
      </c>
      <c r="B78" s="5" t="s">
        <v>907</v>
      </c>
      <c r="C78" s="91" t="s">
        <v>908</v>
      </c>
      <c r="D78" s="87" t="s">
        <v>923</v>
      </c>
      <c r="E78" s="117" t="s">
        <v>1299</v>
      </c>
      <c r="F78" s="206" t="s">
        <v>1289</v>
      </c>
      <c r="G78" s="91" t="s">
        <v>10</v>
      </c>
      <c r="H78" s="206" t="s">
        <v>1418</v>
      </c>
      <c r="I78" s="35" t="s">
        <v>15</v>
      </c>
      <c r="J78" s="207" t="s">
        <v>18</v>
      </c>
      <c r="K78" s="207" t="s">
        <v>19</v>
      </c>
      <c r="L78" s="208">
        <v>1</v>
      </c>
      <c r="M78" s="208">
        <v>1</v>
      </c>
      <c r="N78" s="35">
        <v>100</v>
      </c>
      <c r="O78" s="212" t="s">
        <v>62</v>
      </c>
      <c r="P78" s="90" t="s">
        <v>340</v>
      </c>
      <c r="Q78" s="265">
        <v>1060</v>
      </c>
      <c r="R78" s="167" t="s">
        <v>24</v>
      </c>
      <c r="S78" s="90" t="s">
        <v>31</v>
      </c>
      <c r="T78" s="206" t="s">
        <v>1417</v>
      </c>
      <c r="U78" s="206" t="s">
        <v>1417</v>
      </c>
      <c r="V78" s="211" t="s">
        <v>88</v>
      </c>
    </row>
    <row r="79" spans="1:24" ht="36" hidden="1">
      <c r="A79" s="58" t="s">
        <v>924</v>
      </c>
      <c r="B79" s="5" t="s">
        <v>907</v>
      </c>
      <c r="C79" s="91" t="s">
        <v>60</v>
      </c>
      <c r="D79" s="87" t="s">
        <v>97</v>
      </c>
      <c r="E79" s="206" t="s">
        <v>1289</v>
      </c>
      <c r="F79" s="117" t="s">
        <v>1299</v>
      </c>
      <c r="G79" s="91" t="s">
        <v>8</v>
      </c>
      <c r="H79" s="206" t="s">
        <v>1418</v>
      </c>
      <c r="I79" s="35" t="s">
        <v>15</v>
      </c>
      <c r="J79" s="207" t="s">
        <v>17</v>
      </c>
      <c r="K79" s="207" t="s">
        <v>612</v>
      </c>
      <c r="L79" s="208">
        <v>518</v>
      </c>
      <c r="M79" s="208">
        <v>518</v>
      </c>
      <c r="N79" s="35">
        <v>100</v>
      </c>
      <c r="O79" s="212" t="s">
        <v>62</v>
      </c>
      <c r="P79" s="90" t="s">
        <v>63</v>
      </c>
      <c r="Q79" s="265">
        <v>45325</v>
      </c>
      <c r="R79" s="167" t="s">
        <v>24</v>
      </c>
      <c r="S79" s="90" t="s">
        <v>37</v>
      </c>
      <c r="T79" s="206" t="s">
        <v>1417</v>
      </c>
      <c r="U79" s="206" t="s">
        <v>1417</v>
      </c>
      <c r="V79" s="211" t="s">
        <v>921</v>
      </c>
    </row>
    <row r="80" spans="1:24" ht="36" hidden="1">
      <c r="A80" s="68" t="s">
        <v>92</v>
      </c>
      <c r="B80" s="5" t="s">
        <v>907</v>
      </c>
      <c r="C80" s="91" t="s">
        <v>60</v>
      </c>
      <c r="D80" s="87" t="s">
        <v>97</v>
      </c>
      <c r="E80" s="206" t="s">
        <v>1289</v>
      </c>
      <c r="F80" s="117" t="s">
        <v>1299</v>
      </c>
      <c r="G80" s="91" t="s">
        <v>10</v>
      </c>
      <c r="H80" s="206" t="s">
        <v>1418</v>
      </c>
      <c r="I80" s="35" t="s">
        <v>15</v>
      </c>
      <c r="J80" s="207" t="s">
        <v>16</v>
      </c>
      <c r="K80" s="207" t="s">
        <v>612</v>
      </c>
      <c r="L80" s="208">
        <v>444</v>
      </c>
      <c r="M80" s="208">
        <v>444</v>
      </c>
      <c r="N80" s="35">
        <v>100</v>
      </c>
      <c r="O80" s="212" t="s">
        <v>62</v>
      </c>
      <c r="P80" s="90" t="s">
        <v>63</v>
      </c>
      <c r="Q80" s="265">
        <v>59200</v>
      </c>
      <c r="R80" s="167" t="s">
        <v>24</v>
      </c>
      <c r="S80" s="90" t="s">
        <v>37</v>
      </c>
      <c r="T80" s="89">
        <v>2011</v>
      </c>
      <c r="U80" s="206" t="s">
        <v>1417</v>
      </c>
      <c r="V80" s="211" t="s">
        <v>93</v>
      </c>
    </row>
    <row r="81" spans="1:22" ht="51" hidden="1" customHeight="1">
      <c r="A81" s="37" t="s">
        <v>94</v>
      </c>
      <c r="B81" s="5" t="s">
        <v>907</v>
      </c>
      <c r="C81" s="91" t="s">
        <v>908</v>
      </c>
      <c r="D81" s="87" t="s">
        <v>925</v>
      </c>
      <c r="E81" s="260" t="s">
        <v>1302</v>
      </c>
      <c r="F81" s="260" t="s">
        <v>1299</v>
      </c>
      <c r="G81" s="91" t="s">
        <v>10</v>
      </c>
      <c r="H81" s="35" t="s">
        <v>95</v>
      </c>
      <c r="I81" s="35" t="s">
        <v>15</v>
      </c>
      <c r="J81" s="207" t="s">
        <v>17</v>
      </c>
      <c r="K81" s="207" t="s">
        <v>612</v>
      </c>
      <c r="L81" s="208">
        <v>326</v>
      </c>
      <c r="M81" s="208">
        <v>326</v>
      </c>
      <c r="N81" s="35">
        <v>100</v>
      </c>
      <c r="O81" s="212" t="s">
        <v>62</v>
      </c>
      <c r="P81" s="90" t="s">
        <v>63</v>
      </c>
      <c r="Q81" s="265">
        <v>23700</v>
      </c>
      <c r="R81" s="167" t="s">
        <v>24</v>
      </c>
      <c r="S81" s="90" t="s">
        <v>25</v>
      </c>
      <c r="T81" s="89">
        <v>2010</v>
      </c>
      <c r="U81" s="206" t="s">
        <v>1417</v>
      </c>
      <c r="V81" s="211" t="s">
        <v>96</v>
      </c>
    </row>
    <row r="82" spans="1:22" ht="61.5" hidden="1" customHeight="1">
      <c r="A82" s="37" t="s">
        <v>926</v>
      </c>
      <c r="B82" s="5" t="s">
        <v>907</v>
      </c>
      <c r="C82" s="91" t="s">
        <v>60</v>
      </c>
      <c r="D82" s="87" t="s">
        <v>97</v>
      </c>
      <c r="E82" s="206" t="s">
        <v>1289</v>
      </c>
      <c r="F82" s="260" t="s">
        <v>1299</v>
      </c>
      <c r="G82" s="91" t="s">
        <v>10</v>
      </c>
      <c r="H82" s="206" t="s">
        <v>1418</v>
      </c>
      <c r="I82" s="35" t="s">
        <v>15</v>
      </c>
      <c r="J82" s="207" t="s">
        <v>17</v>
      </c>
      <c r="K82" s="207" t="s">
        <v>612</v>
      </c>
      <c r="L82" s="208">
        <v>136</v>
      </c>
      <c r="M82" s="208">
        <v>136</v>
      </c>
      <c r="N82" s="35">
        <v>100</v>
      </c>
      <c r="O82" s="212" t="s">
        <v>62</v>
      </c>
      <c r="P82" s="90" t="s">
        <v>63</v>
      </c>
      <c r="Q82" s="265">
        <v>51000</v>
      </c>
      <c r="R82" s="167" t="s">
        <v>24</v>
      </c>
      <c r="S82" s="90" t="s">
        <v>25</v>
      </c>
      <c r="T82" s="206" t="s">
        <v>1289</v>
      </c>
      <c r="U82" s="206" t="s">
        <v>1289</v>
      </c>
      <c r="V82" s="206" t="s">
        <v>1289</v>
      </c>
    </row>
    <row r="83" spans="1:22" ht="79.5" hidden="1" customHeight="1">
      <c r="A83" s="37" t="s">
        <v>940</v>
      </c>
      <c r="B83" s="5" t="s">
        <v>930</v>
      </c>
      <c r="C83" s="105" t="s">
        <v>1300</v>
      </c>
      <c r="D83" s="105" t="s">
        <v>1300</v>
      </c>
      <c r="E83" s="206" t="s">
        <v>1289</v>
      </c>
      <c r="F83" s="119" t="s">
        <v>1299</v>
      </c>
      <c r="G83" s="105" t="s">
        <v>1300</v>
      </c>
      <c r="H83" s="105" t="s">
        <v>1300</v>
      </c>
      <c r="I83" s="105" t="s">
        <v>1300</v>
      </c>
      <c r="J83" s="100" t="s">
        <v>18</v>
      </c>
      <c r="K83" s="100" t="s">
        <v>19</v>
      </c>
      <c r="L83" s="206" t="s">
        <v>1417</v>
      </c>
      <c r="M83" s="212">
        <v>880</v>
      </c>
      <c r="N83" s="206" t="s">
        <v>1417</v>
      </c>
      <c r="O83" s="35" t="s">
        <v>63</v>
      </c>
      <c r="P83" s="105" t="s">
        <v>1300</v>
      </c>
      <c r="Q83" s="228">
        <v>4496.8</v>
      </c>
      <c r="R83" s="412" t="s">
        <v>210</v>
      </c>
      <c r="S83" s="105" t="s">
        <v>1300</v>
      </c>
      <c r="T83" s="94" t="s">
        <v>1300</v>
      </c>
      <c r="U83" s="105" t="s">
        <v>1300</v>
      </c>
      <c r="V83" s="229" t="s">
        <v>937</v>
      </c>
    </row>
    <row r="84" spans="1:22" ht="74.25" hidden="1" customHeight="1">
      <c r="A84" s="5" t="s">
        <v>98</v>
      </c>
      <c r="B84" s="5" t="s">
        <v>930</v>
      </c>
      <c r="C84" s="89" t="s">
        <v>100</v>
      </c>
      <c r="D84" s="89" t="s">
        <v>101</v>
      </c>
      <c r="E84" s="117" t="s">
        <v>1299</v>
      </c>
      <c r="F84" s="117" t="s">
        <v>1299</v>
      </c>
      <c r="G84" s="91" t="s">
        <v>10</v>
      </c>
      <c r="H84" s="89" t="s">
        <v>102</v>
      </c>
      <c r="I84" s="35" t="s">
        <v>812</v>
      </c>
      <c r="J84" s="207" t="s">
        <v>18</v>
      </c>
      <c r="K84" s="207" t="s">
        <v>19</v>
      </c>
      <c r="L84" s="221">
        <v>7000</v>
      </c>
      <c r="M84" s="213">
        <v>1900</v>
      </c>
      <c r="N84" s="35">
        <v>27</v>
      </c>
      <c r="O84" s="212" t="s">
        <v>62</v>
      </c>
      <c r="P84" s="90" t="s">
        <v>63</v>
      </c>
      <c r="Q84" s="245">
        <v>4850</v>
      </c>
      <c r="R84" s="400" t="s">
        <v>1621</v>
      </c>
      <c r="S84" s="90" t="s">
        <v>25</v>
      </c>
      <c r="T84" s="210" t="s">
        <v>1417</v>
      </c>
      <c r="U84" s="206" t="s">
        <v>1417</v>
      </c>
      <c r="V84" s="89" t="s">
        <v>103</v>
      </c>
    </row>
    <row r="85" spans="1:22" ht="24" hidden="1">
      <c r="A85" s="5" t="s">
        <v>107</v>
      </c>
      <c r="B85" s="5" t="s">
        <v>930</v>
      </c>
      <c r="C85" s="105" t="s">
        <v>1300</v>
      </c>
      <c r="D85" s="105" t="s">
        <v>1300</v>
      </c>
      <c r="E85" s="206" t="s">
        <v>1289</v>
      </c>
      <c r="F85" s="117" t="s">
        <v>1299</v>
      </c>
      <c r="G85" s="105" t="s">
        <v>1300</v>
      </c>
      <c r="H85" s="105" t="s">
        <v>1300</v>
      </c>
      <c r="I85" s="105" t="s">
        <v>1300</v>
      </c>
      <c r="J85" s="100" t="s">
        <v>18</v>
      </c>
      <c r="K85" s="100" t="s">
        <v>19</v>
      </c>
      <c r="L85" s="212">
        <v>6509</v>
      </c>
      <c r="M85" s="212">
        <v>800</v>
      </c>
      <c r="N85" s="35">
        <v>12</v>
      </c>
      <c r="O85" s="35" t="s">
        <v>63</v>
      </c>
      <c r="P85" s="105" t="s">
        <v>1300</v>
      </c>
      <c r="Q85" s="218">
        <v>681</v>
      </c>
      <c r="R85" s="403" t="s">
        <v>24</v>
      </c>
      <c r="S85" s="105" t="s">
        <v>1300</v>
      </c>
      <c r="T85" s="94" t="s">
        <v>1300</v>
      </c>
      <c r="U85" s="105" t="s">
        <v>1300</v>
      </c>
      <c r="V85" s="89" t="s">
        <v>103</v>
      </c>
    </row>
    <row r="86" spans="1:22" ht="24" hidden="1">
      <c r="A86" s="5" t="s">
        <v>947</v>
      </c>
      <c r="B86" s="5" t="s">
        <v>930</v>
      </c>
      <c r="C86" s="105" t="s">
        <v>1300</v>
      </c>
      <c r="D86" s="105" t="s">
        <v>1300</v>
      </c>
      <c r="E86" s="206" t="s">
        <v>1289</v>
      </c>
      <c r="F86" s="117" t="s">
        <v>1299</v>
      </c>
      <c r="G86" s="105" t="s">
        <v>1300</v>
      </c>
      <c r="H86" s="105" t="s">
        <v>1300</v>
      </c>
      <c r="I86" s="105" t="s">
        <v>1300</v>
      </c>
      <c r="J86" s="89" t="s">
        <v>18</v>
      </c>
      <c r="K86" s="89" t="s">
        <v>883</v>
      </c>
      <c r="L86" s="206" t="s">
        <v>1417</v>
      </c>
      <c r="M86" s="208">
        <v>411</v>
      </c>
      <c r="N86" s="206" t="s">
        <v>1417</v>
      </c>
      <c r="O86" s="35" t="s">
        <v>63</v>
      </c>
      <c r="P86" s="105" t="s">
        <v>1300</v>
      </c>
      <c r="Q86" s="223" t="s">
        <v>1457</v>
      </c>
      <c r="R86" s="399" t="s">
        <v>1621</v>
      </c>
      <c r="S86" s="105" t="s">
        <v>1300</v>
      </c>
      <c r="T86" s="94" t="s">
        <v>1300</v>
      </c>
      <c r="U86" s="105" t="s">
        <v>1300</v>
      </c>
      <c r="V86" s="229" t="s">
        <v>937</v>
      </c>
    </row>
    <row r="87" spans="1:22" ht="81.75" hidden="1" customHeight="1">
      <c r="A87" s="37" t="s">
        <v>941</v>
      </c>
      <c r="B87" s="5" t="s">
        <v>930</v>
      </c>
      <c r="C87" s="105" t="s">
        <v>1300</v>
      </c>
      <c r="D87" s="105" t="s">
        <v>1300</v>
      </c>
      <c r="E87" s="206" t="s">
        <v>1289</v>
      </c>
      <c r="F87" s="206" t="s">
        <v>1289</v>
      </c>
      <c r="G87" s="105" t="s">
        <v>1300</v>
      </c>
      <c r="H87" s="105" t="s">
        <v>1300</v>
      </c>
      <c r="I87" s="105" t="s">
        <v>1300</v>
      </c>
      <c r="J87" s="100" t="s">
        <v>18</v>
      </c>
      <c r="K87" s="100" t="s">
        <v>19</v>
      </c>
      <c r="L87" s="206" t="s">
        <v>1417</v>
      </c>
      <c r="M87" s="212">
        <v>1560</v>
      </c>
      <c r="N87" s="206" t="s">
        <v>1417</v>
      </c>
      <c r="O87" s="35" t="s">
        <v>63</v>
      </c>
      <c r="P87" s="105" t="s">
        <v>1300</v>
      </c>
      <c r="Q87" s="218">
        <v>7971.6</v>
      </c>
      <c r="R87" s="412" t="s">
        <v>210</v>
      </c>
      <c r="S87" s="105" t="s">
        <v>1300</v>
      </c>
      <c r="T87" s="94" t="s">
        <v>1300</v>
      </c>
      <c r="U87" s="105" t="s">
        <v>1300</v>
      </c>
      <c r="V87" s="229" t="s">
        <v>937</v>
      </c>
    </row>
    <row r="88" spans="1:22" ht="24" hidden="1">
      <c r="A88" s="5" t="s">
        <v>946</v>
      </c>
      <c r="B88" s="5" t="s">
        <v>930</v>
      </c>
      <c r="C88" s="105" t="s">
        <v>1300</v>
      </c>
      <c r="D88" s="105" t="s">
        <v>1300</v>
      </c>
      <c r="E88" s="206" t="s">
        <v>1289</v>
      </c>
      <c r="F88" s="206" t="s">
        <v>1289</v>
      </c>
      <c r="G88" s="105" t="s">
        <v>1300</v>
      </c>
      <c r="H88" s="105" t="s">
        <v>1300</v>
      </c>
      <c r="I88" s="105" t="s">
        <v>1300</v>
      </c>
      <c r="J88" s="89" t="s">
        <v>18</v>
      </c>
      <c r="K88" s="89" t="s">
        <v>881</v>
      </c>
      <c r="L88" s="206" t="s">
        <v>1417</v>
      </c>
      <c r="M88" s="208">
        <v>150</v>
      </c>
      <c r="N88" s="206" t="s">
        <v>1417</v>
      </c>
      <c r="O88" s="35" t="s">
        <v>63</v>
      </c>
      <c r="P88" s="105" t="s">
        <v>1300</v>
      </c>
      <c r="Q88" s="223" t="s">
        <v>1472</v>
      </c>
      <c r="R88" s="412" t="s">
        <v>210</v>
      </c>
      <c r="S88" s="105" t="s">
        <v>1300</v>
      </c>
      <c r="T88" s="94" t="s">
        <v>1300</v>
      </c>
      <c r="U88" s="105" t="s">
        <v>1300</v>
      </c>
      <c r="V88" s="229" t="s">
        <v>937</v>
      </c>
    </row>
    <row r="89" spans="1:22" ht="76.5" hidden="1" customHeight="1">
      <c r="A89" s="5" t="s">
        <v>945</v>
      </c>
      <c r="B89" s="5" t="s">
        <v>930</v>
      </c>
      <c r="C89" s="105" t="s">
        <v>1300</v>
      </c>
      <c r="D89" s="105" t="s">
        <v>1300</v>
      </c>
      <c r="E89" s="206" t="s">
        <v>1289</v>
      </c>
      <c r="F89" s="117" t="s">
        <v>1299</v>
      </c>
      <c r="G89" s="105" t="s">
        <v>1300</v>
      </c>
      <c r="H89" s="105" t="s">
        <v>1300</v>
      </c>
      <c r="I89" s="105" t="s">
        <v>1300</v>
      </c>
      <c r="J89" s="89" t="s">
        <v>18</v>
      </c>
      <c r="K89" s="89" t="s">
        <v>881</v>
      </c>
      <c r="L89" s="206" t="s">
        <v>1417</v>
      </c>
      <c r="M89" s="208">
        <v>286</v>
      </c>
      <c r="N89" s="206" t="s">
        <v>1417</v>
      </c>
      <c r="O89" s="35" t="s">
        <v>63</v>
      </c>
      <c r="P89" s="105" t="s">
        <v>1300</v>
      </c>
      <c r="Q89" s="223" t="s">
        <v>1473</v>
      </c>
      <c r="R89" s="412" t="s">
        <v>210</v>
      </c>
      <c r="S89" s="105" t="s">
        <v>1300</v>
      </c>
      <c r="T89" s="94" t="s">
        <v>1300</v>
      </c>
      <c r="U89" s="105" t="s">
        <v>1300</v>
      </c>
      <c r="V89" s="229" t="s">
        <v>937</v>
      </c>
    </row>
    <row r="90" spans="1:22" ht="24" hidden="1">
      <c r="A90" s="5" t="s">
        <v>109</v>
      </c>
      <c r="B90" s="5" t="s">
        <v>930</v>
      </c>
      <c r="C90" s="98" t="s">
        <v>854</v>
      </c>
      <c r="D90" s="90" t="s">
        <v>108</v>
      </c>
      <c r="E90" s="117" t="s">
        <v>1299</v>
      </c>
      <c r="F90" s="206" t="s">
        <v>1289</v>
      </c>
      <c r="G90" s="91" t="s">
        <v>10</v>
      </c>
      <c r="H90" s="206" t="s">
        <v>1418</v>
      </c>
      <c r="I90" s="35" t="s">
        <v>15</v>
      </c>
      <c r="J90" s="207" t="s">
        <v>18</v>
      </c>
      <c r="K90" s="207" t="s">
        <v>612</v>
      </c>
      <c r="L90" s="221">
        <v>353</v>
      </c>
      <c r="M90" s="213">
        <v>330</v>
      </c>
      <c r="N90" s="35">
        <v>93</v>
      </c>
      <c r="O90" s="212" t="s">
        <v>62</v>
      </c>
      <c r="P90" s="90" t="s">
        <v>63</v>
      </c>
      <c r="Q90" s="245">
        <v>20615.52</v>
      </c>
      <c r="R90" s="167" t="s">
        <v>24</v>
      </c>
      <c r="S90" s="90" t="s">
        <v>53</v>
      </c>
      <c r="T90" s="94">
        <v>2008</v>
      </c>
      <c r="U90" s="206" t="s">
        <v>1417</v>
      </c>
      <c r="V90" s="229" t="s">
        <v>933</v>
      </c>
    </row>
    <row r="91" spans="1:22" ht="75.75" hidden="1" customHeight="1">
      <c r="A91" s="5" t="s">
        <v>931</v>
      </c>
      <c r="B91" s="5" t="s">
        <v>930</v>
      </c>
      <c r="C91" s="98" t="s">
        <v>854</v>
      </c>
      <c r="D91" s="89" t="s">
        <v>108</v>
      </c>
      <c r="E91" s="206" t="s">
        <v>1289</v>
      </c>
      <c r="F91" s="206" t="s">
        <v>1289</v>
      </c>
      <c r="G91" s="105" t="s">
        <v>10</v>
      </c>
      <c r="H91" s="206" t="s">
        <v>1418</v>
      </c>
      <c r="I91" s="35" t="s">
        <v>932</v>
      </c>
      <c r="J91" s="249" t="s">
        <v>18</v>
      </c>
      <c r="K91" s="249" t="s">
        <v>612</v>
      </c>
      <c r="L91" s="215">
        <v>353</v>
      </c>
      <c r="M91" s="208">
        <v>330</v>
      </c>
      <c r="N91" s="35">
        <v>93</v>
      </c>
      <c r="O91" s="212" t="s">
        <v>62</v>
      </c>
      <c r="P91" s="90" t="s">
        <v>63</v>
      </c>
      <c r="Q91" s="263">
        <v>2621.37</v>
      </c>
      <c r="R91" s="158" t="s">
        <v>24</v>
      </c>
      <c r="S91" s="90" t="s">
        <v>25</v>
      </c>
      <c r="T91" s="94">
        <v>1999</v>
      </c>
      <c r="U91" s="206" t="s">
        <v>1417</v>
      </c>
      <c r="V91" s="229" t="s">
        <v>933</v>
      </c>
    </row>
    <row r="92" spans="1:22" ht="60" hidden="1">
      <c r="A92" s="5" t="s">
        <v>104</v>
      </c>
      <c r="B92" s="5" t="s">
        <v>930</v>
      </c>
      <c r="C92" s="89" t="s">
        <v>100</v>
      </c>
      <c r="D92" s="89" t="s">
        <v>105</v>
      </c>
      <c r="E92" s="117" t="s">
        <v>1299</v>
      </c>
      <c r="F92" s="117" t="s">
        <v>1299</v>
      </c>
      <c r="G92" s="91" t="s">
        <v>10</v>
      </c>
      <c r="H92" s="89" t="s">
        <v>106</v>
      </c>
      <c r="I92" s="35" t="s">
        <v>15</v>
      </c>
      <c r="J92" s="207" t="s">
        <v>16</v>
      </c>
      <c r="K92" s="207" t="s">
        <v>19</v>
      </c>
      <c r="L92" s="221">
        <v>900</v>
      </c>
      <c r="M92" s="213">
        <v>730</v>
      </c>
      <c r="N92" s="35">
        <v>81</v>
      </c>
      <c r="O92" s="212" t="s">
        <v>62</v>
      </c>
      <c r="P92" s="90" t="s">
        <v>62</v>
      </c>
      <c r="Q92" s="245">
        <v>1863</v>
      </c>
      <c r="R92" s="167" t="s">
        <v>24</v>
      </c>
      <c r="S92" s="90" t="s">
        <v>31</v>
      </c>
      <c r="T92" s="210" t="s">
        <v>1417</v>
      </c>
      <c r="U92" s="206" t="s">
        <v>1417</v>
      </c>
      <c r="V92" s="89" t="s">
        <v>103</v>
      </c>
    </row>
    <row r="93" spans="1:22" ht="24" hidden="1">
      <c r="A93" s="5" t="s">
        <v>951</v>
      </c>
      <c r="B93" s="5" t="s">
        <v>930</v>
      </c>
      <c r="C93" s="105" t="s">
        <v>1300</v>
      </c>
      <c r="D93" s="105" t="s">
        <v>1300</v>
      </c>
      <c r="E93" s="206" t="s">
        <v>1289</v>
      </c>
      <c r="F93" s="206" t="s">
        <v>1289</v>
      </c>
      <c r="G93" s="105" t="s">
        <v>1300</v>
      </c>
      <c r="H93" s="105" t="s">
        <v>1300</v>
      </c>
      <c r="I93" s="105" t="s">
        <v>1300</v>
      </c>
      <c r="J93" s="89" t="s">
        <v>18</v>
      </c>
      <c r="K93" s="89" t="s">
        <v>883</v>
      </c>
      <c r="L93" s="206" t="s">
        <v>1417</v>
      </c>
      <c r="M93" s="208">
        <v>2152</v>
      </c>
      <c r="N93" s="206" t="s">
        <v>1417</v>
      </c>
      <c r="O93" s="35" t="s">
        <v>63</v>
      </c>
      <c r="P93" s="105" t="s">
        <v>1300</v>
      </c>
      <c r="Q93" s="223" t="s">
        <v>1508</v>
      </c>
      <c r="R93" s="412" t="s">
        <v>210</v>
      </c>
      <c r="S93" s="105" t="s">
        <v>1300</v>
      </c>
      <c r="T93" s="94" t="s">
        <v>1300</v>
      </c>
      <c r="U93" s="105" t="s">
        <v>1300</v>
      </c>
      <c r="V93" s="229" t="s">
        <v>937</v>
      </c>
    </row>
    <row r="94" spans="1:22" ht="57.75" hidden="1" customHeight="1">
      <c r="A94" s="5" t="s">
        <v>116</v>
      </c>
      <c r="B94" s="5" t="s">
        <v>930</v>
      </c>
      <c r="C94" s="89" t="s">
        <v>28</v>
      </c>
      <c r="D94" s="89" t="s">
        <v>117</v>
      </c>
      <c r="E94" s="222" t="s">
        <v>1299</v>
      </c>
      <c r="F94" s="222" t="s">
        <v>1299</v>
      </c>
      <c r="G94" s="105" t="s">
        <v>8</v>
      </c>
      <c r="H94" s="206" t="s">
        <v>1418</v>
      </c>
      <c r="I94" s="35" t="s">
        <v>770</v>
      </c>
      <c r="J94" s="89" t="s">
        <v>18</v>
      </c>
      <c r="K94" s="100" t="s">
        <v>883</v>
      </c>
      <c r="L94" s="206" t="s">
        <v>1417</v>
      </c>
      <c r="M94" s="208">
        <v>4051</v>
      </c>
      <c r="N94" s="206" t="s">
        <v>1417</v>
      </c>
      <c r="O94" s="212" t="s">
        <v>62</v>
      </c>
      <c r="P94" s="90" t="s">
        <v>63</v>
      </c>
      <c r="Q94" s="208" t="s">
        <v>1511</v>
      </c>
      <c r="R94" s="158" t="s">
        <v>24</v>
      </c>
      <c r="S94" s="90" t="s">
        <v>25</v>
      </c>
      <c r="T94" s="94">
        <v>2005</v>
      </c>
      <c r="U94" s="206" t="s">
        <v>1417</v>
      </c>
      <c r="V94" s="229" t="s">
        <v>937</v>
      </c>
    </row>
    <row r="95" spans="1:22" ht="65.25" hidden="1" customHeight="1">
      <c r="A95" s="37" t="s">
        <v>942</v>
      </c>
      <c r="B95" s="5" t="s">
        <v>930</v>
      </c>
      <c r="C95" s="105" t="s">
        <v>1300</v>
      </c>
      <c r="D95" s="105" t="s">
        <v>1300</v>
      </c>
      <c r="E95" s="206" t="s">
        <v>1289</v>
      </c>
      <c r="F95" s="206" t="s">
        <v>1289</v>
      </c>
      <c r="G95" s="105" t="s">
        <v>1300</v>
      </c>
      <c r="H95" s="105" t="s">
        <v>1300</v>
      </c>
      <c r="I95" s="105" t="s">
        <v>1300</v>
      </c>
      <c r="J95" s="100" t="s">
        <v>18</v>
      </c>
      <c r="K95" s="100" t="s">
        <v>19</v>
      </c>
      <c r="L95" s="206" t="s">
        <v>1417</v>
      </c>
      <c r="M95" s="212">
        <v>1724</v>
      </c>
      <c r="N95" s="206" t="s">
        <v>1417</v>
      </c>
      <c r="O95" s="35" t="s">
        <v>63</v>
      </c>
      <c r="P95" s="105" t="s">
        <v>1300</v>
      </c>
      <c r="Q95" s="218">
        <v>8809.6400000000012</v>
      </c>
      <c r="R95" s="412" t="s">
        <v>210</v>
      </c>
      <c r="S95" s="105" t="s">
        <v>1300</v>
      </c>
      <c r="T95" s="94" t="s">
        <v>1300</v>
      </c>
      <c r="U95" s="105" t="s">
        <v>1300</v>
      </c>
      <c r="V95" s="229" t="s">
        <v>937</v>
      </c>
    </row>
    <row r="96" spans="1:22" ht="24" hidden="1">
      <c r="A96" s="5" t="s">
        <v>950</v>
      </c>
      <c r="B96" s="5" t="s">
        <v>930</v>
      </c>
      <c r="C96" s="105" t="s">
        <v>1300</v>
      </c>
      <c r="D96" s="105" t="s">
        <v>1300</v>
      </c>
      <c r="E96" s="206" t="s">
        <v>1289</v>
      </c>
      <c r="F96" s="117" t="s">
        <v>1299</v>
      </c>
      <c r="G96" s="105" t="s">
        <v>1300</v>
      </c>
      <c r="H96" s="105" t="s">
        <v>1300</v>
      </c>
      <c r="I96" s="105" t="s">
        <v>1300</v>
      </c>
      <c r="J96" s="89" t="s">
        <v>18</v>
      </c>
      <c r="K96" s="89" t="s">
        <v>883</v>
      </c>
      <c r="L96" s="206" t="s">
        <v>1417</v>
      </c>
      <c r="M96" s="208">
        <v>2731</v>
      </c>
      <c r="N96" s="206" t="s">
        <v>1417</v>
      </c>
      <c r="O96" s="35" t="s">
        <v>63</v>
      </c>
      <c r="P96" s="105" t="s">
        <v>1300</v>
      </c>
      <c r="Q96" s="223" t="s">
        <v>1516</v>
      </c>
      <c r="R96" s="412" t="s">
        <v>210</v>
      </c>
      <c r="S96" s="105" t="s">
        <v>1300</v>
      </c>
      <c r="T96" s="94" t="s">
        <v>1300</v>
      </c>
      <c r="U96" s="105" t="s">
        <v>1300</v>
      </c>
      <c r="V96" s="229" t="s">
        <v>937</v>
      </c>
    </row>
    <row r="97" spans="1:24" ht="24" hidden="1">
      <c r="A97" s="37" t="s">
        <v>943</v>
      </c>
      <c r="B97" s="5" t="s">
        <v>930</v>
      </c>
      <c r="C97" s="105" t="s">
        <v>1300</v>
      </c>
      <c r="D97" s="105" t="s">
        <v>1300</v>
      </c>
      <c r="E97" s="206" t="s">
        <v>1289</v>
      </c>
      <c r="F97" s="119" t="s">
        <v>1299</v>
      </c>
      <c r="G97" s="105" t="s">
        <v>1300</v>
      </c>
      <c r="H97" s="105" t="s">
        <v>1300</v>
      </c>
      <c r="I97" s="105" t="s">
        <v>1300</v>
      </c>
      <c r="J97" s="100" t="s">
        <v>18</v>
      </c>
      <c r="K97" s="100" t="s">
        <v>19</v>
      </c>
      <c r="L97" s="206" t="s">
        <v>1417</v>
      </c>
      <c r="M97" s="212">
        <v>1050</v>
      </c>
      <c r="N97" s="206" t="s">
        <v>1417</v>
      </c>
      <c r="O97" s="35" t="s">
        <v>63</v>
      </c>
      <c r="P97" s="105" t="s">
        <v>1300</v>
      </c>
      <c r="Q97" s="218">
        <v>8400</v>
      </c>
      <c r="R97" s="412" t="s">
        <v>210</v>
      </c>
      <c r="S97" s="105" t="s">
        <v>1300</v>
      </c>
      <c r="T97" s="94" t="s">
        <v>1300</v>
      </c>
      <c r="U97" s="105" t="s">
        <v>1300</v>
      </c>
      <c r="V97" s="229" t="s">
        <v>937</v>
      </c>
    </row>
    <row r="98" spans="1:24" ht="24" hidden="1">
      <c r="A98" s="5" t="s">
        <v>953</v>
      </c>
      <c r="B98" s="5" t="s">
        <v>930</v>
      </c>
      <c r="C98" s="105" t="s">
        <v>1300</v>
      </c>
      <c r="D98" s="105" t="s">
        <v>1300</v>
      </c>
      <c r="E98" s="206" t="s">
        <v>1289</v>
      </c>
      <c r="F98" s="117" t="s">
        <v>1299</v>
      </c>
      <c r="G98" s="105" t="s">
        <v>1300</v>
      </c>
      <c r="H98" s="105" t="s">
        <v>1300</v>
      </c>
      <c r="I98" s="105" t="s">
        <v>1300</v>
      </c>
      <c r="J98" s="89" t="s">
        <v>18</v>
      </c>
      <c r="K98" s="89" t="s">
        <v>883</v>
      </c>
      <c r="L98" s="206" t="s">
        <v>1417</v>
      </c>
      <c r="M98" s="208">
        <v>5439</v>
      </c>
      <c r="N98" s="206" t="s">
        <v>1417</v>
      </c>
      <c r="O98" s="35" t="s">
        <v>63</v>
      </c>
      <c r="P98" s="105" t="s">
        <v>1300</v>
      </c>
      <c r="Q98" s="223" t="s">
        <v>1518</v>
      </c>
      <c r="R98" s="412" t="s">
        <v>210</v>
      </c>
      <c r="S98" s="105" t="s">
        <v>1300</v>
      </c>
      <c r="T98" s="94" t="s">
        <v>1300</v>
      </c>
      <c r="U98" s="105" t="s">
        <v>1300</v>
      </c>
      <c r="V98" s="229" t="s">
        <v>937</v>
      </c>
    </row>
    <row r="99" spans="1:24" ht="24" hidden="1">
      <c r="A99" s="5" t="s">
        <v>952</v>
      </c>
      <c r="B99" s="5" t="s">
        <v>930</v>
      </c>
      <c r="C99" s="105" t="s">
        <v>1300</v>
      </c>
      <c r="D99" s="105" t="s">
        <v>1300</v>
      </c>
      <c r="E99" s="206" t="s">
        <v>1289</v>
      </c>
      <c r="F99" s="117" t="s">
        <v>1299</v>
      </c>
      <c r="G99" s="105" t="s">
        <v>1300</v>
      </c>
      <c r="H99" s="105" t="s">
        <v>1300</v>
      </c>
      <c r="I99" s="105" t="s">
        <v>1300</v>
      </c>
      <c r="J99" s="89" t="s">
        <v>18</v>
      </c>
      <c r="K99" s="89" t="s">
        <v>883</v>
      </c>
      <c r="L99" s="206" t="s">
        <v>1417</v>
      </c>
      <c r="M99" s="208">
        <v>4183</v>
      </c>
      <c r="N99" s="206" t="s">
        <v>1417</v>
      </c>
      <c r="O99" s="35" t="s">
        <v>63</v>
      </c>
      <c r="P99" s="105" t="s">
        <v>1300</v>
      </c>
      <c r="Q99" s="223" t="s">
        <v>1526</v>
      </c>
      <c r="R99" s="412" t="s">
        <v>210</v>
      </c>
      <c r="S99" s="105" t="s">
        <v>1300</v>
      </c>
      <c r="T99" s="94" t="s">
        <v>1300</v>
      </c>
      <c r="U99" s="105" t="s">
        <v>1300</v>
      </c>
      <c r="V99" s="229" t="s">
        <v>937</v>
      </c>
    </row>
    <row r="100" spans="1:24" ht="84" hidden="1">
      <c r="A100" s="5" t="s">
        <v>114</v>
      </c>
      <c r="B100" s="5" t="s">
        <v>930</v>
      </c>
      <c r="C100" s="91" t="s">
        <v>28</v>
      </c>
      <c r="D100" s="89" t="s">
        <v>115</v>
      </c>
      <c r="E100" s="117" t="s">
        <v>1299</v>
      </c>
      <c r="F100" s="117" t="s">
        <v>1299</v>
      </c>
      <c r="G100" s="91" t="s">
        <v>8</v>
      </c>
      <c r="H100" s="90" t="s">
        <v>935</v>
      </c>
      <c r="I100" s="35" t="s">
        <v>14</v>
      </c>
      <c r="J100" s="207" t="s">
        <v>18</v>
      </c>
      <c r="K100" s="207" t="s">
        <v>19</v>
      </c>
      <c r="L100" s="206" t="s">
        <v>1417</v>
      </c>
      <c r="M100" s="213">
        <v>400</v>
      </c>
      <c r="N100" s="206" t="s">
        <v>1417</v>
      </c>
      <c r="O100" s="212" t="s">
        <v>62</v>
      </c>
      <c r="P100" s="90" t="s">
        <v>63</v>
      </c>
      <c r="Q100" s="216">
        <v>3253.25</v>
      </c>
      <c r="R100" s="167" t="s">
        <v>24</v>
      </c>
      <c r="S100" s="90" t="s">
        <v>37</v>
      </c>
      <c r="T100" s="94">
        <v>2012</v>
      </c>
      <c r="U100" s="206" t="s">
        <v>1417</v>
      </c>
      <c r="V100" s="229" t="s">
        <v>937</v>
      </c>
    </row>
    <row r="101" spans="1:24" ht="24" hidden="1">
      <c r="A101" s="5" t="s">
        <v>949</v>
      </c>
      <c r="B101" s="5" t="s">
        <v>930</v>
      </c>
      <c r="C101" s="105" t="s">
        <v>1300</v>
      </c>
      <c r="D101" s="105" t="s">
        <v>1300</v>
      </c>
      <c r="E101" s="206" t="s">
        <v>1289</v>
      </c>
      <c r="F101" s="117" t="s">
        <v>1299</v>
      </c>
      <c r="G101" s="105" t="s">
        <v>1300</v>
      </c>
      <c r="H101" s="105" t="s">
        <v>1300</v>
      </c>
      <c r="I101" s="105" t="s">
        <v>1300</v>
      </c>
      <c r="J101" s="89" t="s">
        <v>18</v>
      </c>
      <c r="K101" s="89" t="s">
        <v>883</v>
      </c>
      <c r="L101" s="206" t="s">
        <v>1417</v>
      </c>
      <c r="M101" s="208">
        <v>2020</v>
      </c>
      <c r="N101" s="206" t="s">
        <v>1417</v>
      </c>
      <c r="O101" s="35" t="s">
        <v>63</v>
      </c>
      <c r="P101" s="105" t="s">
        <v>1300</v>
      </c>
      <c r="Q101" s="223" t="s">
        <v>1539</v>
      </c>
      <c r="R101" s="412" t="s">
        <v>210</v>
      </c>
      <c r="S101" s="105" t="s">
        <v>1300</v>
      </c>
      <c r="T101" s="94" t="s">
        <v>1300</v>
      </c>
      <c r="U101" s="105" t="s">
        <v>1300</v>
      </c>
      <c r="V101" s="229" t="s">
        <v>937</v>
      </c>
    </row>
    <row r="102" spans="1:24" ht="24" hidden="1">
      <c r="A102" s="5" t="s">
        <v>948</v>
      </c>
      <c r="B102" s="5" t="s">
        <v>930</v>
      </c>
      <c r="C102" s="105" t="s">
        <v>1300</v>
      </c>
      <c r="D102" s="105" t="s">
        <v>1300</v>
      </c>
      <c r="E102" s="206" t="s">
        <v>1289</v>
      </c>
      <c r="F102" s="117" t="s">
        <v>1299</v>
      </c>
      <c r="G102" s="105" t="s">
        <v>1300</v>
      </c>
      <c r="H102" s="105" t="s">
        <v>1300</v>
      </c>
      <c r="I102" s="105" t="s">
        <v>1300</v>
      </c>
      <c r="J102" s="89" t="s">
        <v>18</v>
      </c>
      <c r="K102" s="89" t="s">
        <v>883</v>
      </c>
      <c r="L102" s="206" t="s">
        <v>1417</v>
      </c>
      <c r="M102" s="208">
        <v>2026</v>
      </c>
      <c r="N102" s="206" t="s">
        <v>1417</v>
      </c>
      <c r="O102" s="35" t="s">
        <v>63</v>
      </c>
      <c r="P102" s="105" t="s">
        <v>1300</v>
      </c>
      <c r="Q102" s="223" t="s">
        <v>1540</v>
      </c>
      <c r="R102" s="412" t="s">
        <v>210</v>
      </c>
      <c r="S102" s="105" t="s">
        <v>1300</v>
      </c>
      <c r="T102" s="94" t="s">
        <v>1300</v>
      </c>
      <c r="U102" s="105" t="s">
        <v>1300</v>
      </c>
      <c r="V102" s="229" t="s">
        <v>937</v>
      </c>
    </row>
    <row r="103" spans="1:24" ht="24" hidden="1">
      <c r="A103" s="5" t="s">
        <v>958</v>
      </c>
      <c r="B103" s="5" t="s">
        <v>930</v>
      </c>
      <c r="C103" s="105" t="s">
        <v>1300</v>
      </c>
      <c r="D103" s="105" t="s">
        <v>1300</v>
      </c>
      <c r="E103" s="206" t="s">
        <v>1289</v>
      </c>
      <c r="F103" s="117" t="s">
        <v>1299</v>
      </c>
      <c r="G103" s="105" t="s">
        <v>1300</v>
      </c>
      <c r="H103" s="105" t="s">
        <v>1300</v>
      </c>
      <c r="I103" s="105" t="s">
        <v>1300</v>
      </c>
      <c r="J103" s="89" t="s">
        <v>18</v>
      </c>
      <c r="K103" s="89" t="s">
        <v>883</v>
      </c>
      <c r="L103" s="206" t="s">
        <v>1417</v>
      </c>
      <c r="M103" s="208">
        <v>2010</v>
      </c>
      <c r="N103" s="206" t="s">
        <v>1417</v>
      </c>
      <c r="O103" s="35" t="s">
        <v>63</v>
      </c>
      <c r="P103" s="105" t="s">
        <v>1300</v>
      </c>
      <c r="Q103" s="223" t="s">
        <v>1551</v>
      </c>
      <c r="R103" s="412" t="s">
        <v>210</v>
      </c>
      <c r="S103" s="105" t="s">
        <v>1300</v>
      </c>
      <c r="T103" s="94" t="s">
        <v>1300</v>
      </c>
      <c r="U103" s="105" t="s">
        <v>1300</v>
      </c>
      <c r="V103" s="229" t="s">
        <v>937</v>
      </c>
    </row>
    <row r="104" spans="1:24" ht="24" hidden="1">
      <c r="A104" s="5" t="s">
        <v>938</v>
      </c>
      <c r="B104" s="5" t="s">
        <v>930</v>
      </c>
      <c r="C104" s="105" t="s">
        <v>1300</v>
      </c>
      <c r="D104" s="105" t="s">
        <v>1300</v>
      </c>
      <c r="E104" s="206" t="s">
        <v>1289</v>
      </c>
      <c r="F104" s="206" t="s">
        <v>1289</v>
      </c>
      <c r="G104" s="105" t="s">
        <v>1300</v>
      </c>
      <c r="H104" s="105" t="s">
        <v>1300</v>
      </c>
      <c r="I104" s="105" t="s">
        <v>1300</v>
      </c>
      <c r="J104" s="100" t="s">
        <v>18</v>
      </c>
      <c r="K104" s="100" t="s">
        <v>19</v>
      </c>
      <c r="L104" s="212">
        <v>344</v>
      </c>
      <c r="M104" s="212">
        <v>76</v>
      </c>
      <c r="N104" s="35">
        <v>22</v>
      </c>
      <c r="O104" s="35" t="s">
        <v>63</v>
      </c>
      <c r="P104" s="105" t="s">
        <v>1300</v>
      </c>
      <c r="Q104" s="218">
        <v>135.07</v>
      </c>
      <c r="R104" s="412" t="s">
        <v>210</v>
      </c>
      <c r="S104" s="105" t="s">
        <v>1300</v>
      </c>
      <c r="T104" s="94" t="s">
        <v>1300</v>
      </c>
      <c r="U104" s="105" t="s">
        <v>1300</v>
      </c>
      <c r="V104" s="89" t="s">
        <v>939</v>
      </c>
    </row>
    <row r="105" spans="1:24" ht="24" hidden="1">
      <c r="A105" s="5" t="s">
        <v>957</v>
      </c>
      <c r="B105" s="5" t="s">
        <v>930</v>
      </c>
      <c r="C105" s="105" t="s">
        <v>1300</v>
      </c>
      <c r="D105" s="105" t="s">
        <v>1300</v>
      </c>
      <c r="E105" s="206" t="s">
        <v>1289</v>
      </c>
      <c r="F105" s="117" t="s">
        <v>1299</v>
      </c>
      <c r="G105" s="105" t="s">
        <v>1300</v>
      </c>
      <c r="H105" s="105" t="s">
        <v>1300</v>
      </c>
      <c r="I105" s="105" t="s">
        <v>1300</v>
      </c>
      <c r="J105" s="89" t="s">
        <v>18</v>
      </c>
      <c r="K105" s="89" t="s">
        <v>883</v>
      </c>
      <c r="L105" s="206" t="s">
        <v>1417</v>
      </c>
      <c r="M105" s="208">
        <v>1025</v>
      </c>
      <c r="N105" s="206" t="s">
        <v>1417</v>
      </c>
      <c r="O105" s="35" t="s">
        <v>63</v>
      </c>
      <c r="P105" s="105" t="s">
        <v>1300</v>
      </c>
      <c r="Q105" s="223" t="s">
        <v>1562</v>
      </c>
      <c r="R105" s="412" t="s">
        <v>210</v>
      </c>
      <c r="S105" s="105" t="s">
        <v>1300</v>
      </c>
      <c r="T105" s="94" t="s">
        <v>1300</v>
      </c>
      <c r="U105" s="105" t="s">
        <v>1300</v>
      </c>
      <c r="V105" s="229" t="s">
        <v>937</v>
      </c>
    </row>
    <row r="106" spans="1:24" ht="24" hidden="1">
      <c r="A106" s="5" t="s">
        <v>112</v>
      </c>
      <c r="B106" s="5" t="s">
        <v>930</v>
      </c>
      <c r="C106" s="98" t="s">
        <v>854</v>
      </c>
      <c r="D106" s="90" t="s">
        <v>934</v>
      </c>
      <c r="E106" s="117" t="s">
        <v>1299</v>
      </c>
      <c r="F106" s="206" t="s">
        <v>1289</v>
      </c>
      <c r="G106" s="91" t="s">
        <v>10</v>
      </c>
      <c r="H106" s="90" t="s">
        <v>113</v>
      </c>
      <c r="I106" s="35" t="s">
        <v>15</v>
      </c>
      <c r="J106" s="207" t="s">
        <v>18</v>
      </c>
      <c r="K106" s="207" t="s">
        <v>815</v>
      </c>
      <c r="L106" s="289">
        <v>2771</v>
      </c>
      <c r="M106" s="289">
        <v>1051</v>
      </c>
      <c r="N106" s="35">
        <v>38</v>
      </c>
      <c r="O106" s="212" t="s">
        <v>62</v>
      </c>
      <c r="P106" s="90" t="s">
        <v>63</v>
      </c>
      <c r="Q106" s="290">
        <v>5462.57</v>
      </c>
      <c r="R106" s="167" t="s">
        <v>24</v>
      </c>
      <c r="S106" s="90" t="s">
        <v>25</v>
      </c>
      <c r="T106" s="94">
        <v>2009</v>
      </c>
      <c r="U106" s="206" t="s">
        <v>1417</v>
      </c>
      <c r="V106" s="206" t="s">
        <v>1417</v>
      </c>
    </row>
    <row r="107" spans="1:24" ht="36" hidden="1">
      <c r="A107" s="5" t="s">
        <v>944</v>
      </c>
      <c r="B107" s="5" t="s">
        <v>930</v>
      </c>
      <c r="C107" s="105" t="s">
        <v>1300</v>
      </c>
      <c r="D107" s="105" t="s">
        <v>1300</v>
      </c>
      <c r="E107" s="206" t="s">
        <v>1289</v>
      </c>
      <c r="F107" s="206" t="s">
        <v>1289</v>
      </c>
      <c r="G107" s="105" t="s">
        <v>1300</v>
      </c>
      <c r="H107" s="105" t="s">
        <v>1300</v>
      </c>
      <c r="I107" s="105" t="s">
        <v>1300</v>
      </c>
      <c r="J107" s="89" t="s">
        <v>18</v>
      </c>
      <c r="K107" s="89" t="s">
        <v>881</v>
      </c>
      <c r="L107" s="206" t="s">
        <v>1417</v>
      </c>
      <c r="M107" s="208">
        <v>1000</v>
      </c>
      <c r="N107" s="206" t="s">
        <v>1417</v>
      </c>
      <c r="O107" s="35" t="s">
        <v>63</v>
      </c>
      <c r="P107" s="105" t="s">
        <v>1300</v>
      </c>
      <c r="Q107" s="208" t="s">
        <v>1565</v>
      </c>
      <c r="R107" s="412" t="s">
        <v>210</v>
      </c>
      <c r="S107" s="105" t="s">
        <v>1300</v>
      </c>
      <c r="T107" s="94" t="s">
        <v>1300</v>
      </c>
      <c r="U107" s="105" t="s">
        <v>1300</v>
      </c>
      <c r="V107" s="229" t="s">
        <v>939</v>
      </c>
    </row>
    <row r="108" spans="1:24" ht="24" hidden="1">
      <c r="A108" s="5" t="s">
        <v>955</v>
      </c>
      <c r="B108" s="5" t="s">
        <v>930</v>
      </c>
      <c r="C108" s="105" t="s">
        <v>1300</v>
      </c>
      <c r="D108" s="105" t="s">
        <v>1300</v>
      </c>
      <c r="E108" s="206" t="s">
        <v>1289</v>
      </c>
      <c r="F108" s="117" t="s">
        <v>1299</v>
      </c>
      <c r="G108" s="105" t="s">
        <v>1300</v>
      </c>
      <c r="H108" s="105" t="s">
        <v>1300</v>
      </c>
      <c r="I108" s="105" t="s">
        <v>1300</v>
      </c>
      <c r="J108" s="89" t="s">
        <v>18</v>
      </c>
      <c r="K108" s="89" t="s">
        <v>883</v>
      </c>
      <c r="L108" s="206" t="s">
        <v>1417</v>
      </c>
      <c r="M108" s="208">
        <v>1982</v>
      </c>
      <c r="N108" s="206" t="s">
        <v>1417</v>
      </c>
      <c r="O108" s="35" t="s">
        <v>63</v>
      </c>
      <c r="P108" s="105" t="s">
        <v>1300</v>
      </c>
      <c r="Q108" s="223" t="s">
        <v>1575</v>
      </c>
      <c r="R108" s="412" t="s">
        <v>210</v>
      </c>
      <c r="S108" s="105" t="s">
        <v>1300</v>
      </c>
      <c r="T108" s="94" t="s">
        <v>1300</v>
      </c>
      <c r="U108" s="105" t="s">
        <v>1300</v>
      </c>
      <c r="V108" s="229" t="s">
        <v>937</v>
      </c>
    </row>
    <row r="109" spans="1:24" ht="24" hidden="1">
      <c r="A109" s="5" t="s">
        <v>956</v>
      </c>
      <c r="B109" s="5" t="s">
        <v>930</v>
      </c>
      <c r="C109" s="105" t="s">
        <v>1300</v>
      </c>
      <c r="D109" s="105" t="s">
        <v>1300</v>
      </c>
      <c r="E109" s="206" t="s">
        <v>1289</v>
      </c>
      <c r="F109" s="117" t="s">
        <v>1299</v>
      </c>
      <c r="G109" s="105" t="s">
        <v>1300</v>
      </c>
      <c r="H109" s="105" t="s">
        <v>1300</v>
      </c>
      <c r="I109" s="105" t="s">
        <v>1300</v>
      </c>
      <c r="J109" s="89" t="s">
        <v>18</v>
      </c>
      <c r="K109" s="89" t="s">
        <v>883</v>
      </c>
      <c r="L109" s="206" t="s">
        <v>1417</v>
      </c>
      <c r="M109" s="208">
        <v>800</v>
      </c>
      <c r="N109" s="206" t="s">
        <v>1417</v>
      </c>
      <c r="O109" s="35" t="s">
        <v>63</v>
      </c>
      <c r="P109" s="105" t="s">
        <v>1300</v>
      </c>
      <c r="Q109" s="223" t="s">
        <v>1576</v>
      </c>
      <c r="R109" s="412" t="s">
        <v>210</v>
      </c>
      <c r="S109" s="105" t="s">
        <v>1300</v>
      </c>
      <c r="T109" s="94" t="s">
        <v>1300</v>
      </c>
      <c r="U109" s="105" t="s">
        <v>1300</v>
      </c>
      <c r="V109" s="229" t="s">
        <v>937</v>
      </c>
    </row>
    <row r="110" spans="1:24" ht="24" hidden="1">
      <c r="A110" s="5" t="s">
        <v>954</v>
      </c>
      <c r="B110" s="5" t="s">
        <v>930</v>
      </c>
      <c r="C110" s="105" t="s">
        <v>1300</v>
      </c>
      <c r="D110" s="105" t="s">
        <v>1300</v>
      </c>
      <c r="E110" s="206" t="s">
        <v>1289</v>
      </c>
      <c r="F110" s="206" t="s">
        <v>1289</v>
      </c>
      <c r="G110" s="105" t="s">
        <v>1300</v>
      </c>
      <c r="H110" s="105" t="s">
        <v>1300</v>
      </c>
      <c r="I110" s="105" t="s">
        <v>1300</v>
      </c>
      <c r="J110" s="89" t="s">
        <v>18</v>
      </c>
      <c r="K110" s="89" t="s">
        <v>883</v>
      </c>
      <c r="L110" s="206" t="s">
        <v>1417</v>
      </c>
      <c r="M110" s="208">
        <v>2026</v>
      </c>
      <c r="N110" s="206" t="s">
        <v>1417</v>
      </c>
      <c r="O110" s="35" t="s">
        <v>63</v>
      </c>
      <c r="P110" s="105" t="s">
        <v>1300</v>
      </c>
      <c r="Q110" s="223" t="s">
        <v>1587</v>
      </c>
      <c r="R110" s="412" t="s">
        <v>210</v>
      </c>
      <c r="S110" s="105" t="s">
        <v>1300</v>
      </c>
      <c r="T110" s="94" t="s">
        <v>1300</v>
      </c>
      <c r="U110" s="105" t="s">
        <v>1300</v>
      </c>
      <c r="V110" s="229" t="s">
        <v>937</v>
      </c>
    </row>
    <row r="111" spans="1:24" hidden="1">
      <c r="A111" s="5" t="s">
        <v>211</v>
      </c>
      <c r="B111" s="3" t="s">
        <v>1295</v>
      </c>
      <c r="C111" s="89" t="s">
        <v>27</v>
      </c>
      <c r="D111" s="89" t="s">
        <v>213</v>
      </c>
      <c r="E111" s="206" t="s">
        <v>1289</v>
      </c>
      <c r="F111" s="206" t="s">
        <v>1289</v>
      </c>
      <c r="G111" s="91" t="s">
        <v>10</v>
      </c>
      <c r="H111" s="89" t="s">
        <v>214</v>
      </c>
      <c r="I111" s="35" t="s">
        <v>15</v>
      </c>
      <c r="J111" s="207" t="s">
        <v>16</v>
      </c>
      <c r="K111" s="90" t="s">
        <v>612</v>
      </c>
      <c r="L111" s="208">
        <v>910</v>
      </c>
      <c r="M111" s="208">
        <v>910</v>
      </c>
      <c r="N111" s="35">
        <v>100</v>
      </c>
      <c r="O111" s="35" t="s">
        <v>63</v>
      </c>
      <c r="P111" s="90" t="s">
        <v>63</v>
      </c>
      <c r="Q111" s="209">
        <v>2000</v>
      </c>
      <c r="R111" s="158" t="s">
        <v>24</v>
      </c>
      <c r="S111" s="90" t="s">
        <v>25</v>
      </c>
      <c r="T111" s="210" t="s">
        <v>1417</v>
      </c>
      <c r="U111" s="206" t="s">
        <v>1417</v>
      </c>
      <c r="V111" s="211" t="s">
        <v>215</v>
      </c>
      <c r="W111" s="21"/>
      <c r="X111" s="22"/>
    </row>
    <row r="112" spans="1:24" ht="36" hidden="1">
      <c r="A112" s="5" t="s">
        <v>220</v>
      </c>
      <c r="B112" s="3" t="s">
        <v>1295</v>
      </c>
      <c r="C112" s="91" t="s">
        <v>371</v>
      </c>
      <c r="D112" s="89" t="s">
        <v>222</v>
      </c>
      <c r="E112" s="206" t="s">
        <v>1289</v>
      </c>
      <c r="F112" s="206" t="s">
        <v>1289</v>
      </c>
      <c r="G112" s="91" t="s">
        <v>10</v>
      </c>
      <c r="H112" s="206" t="s">
        <v>1418</v>
      </c>
      <c r="I112" s="35" t="s">
        <v>15</v>
      </c>
      <c r="J112" s="207" t="s">
        <v>18</v>
      </c>
      <c r="K112" s="90" t="s">
        <v>612</v>
      </c>
      <c r="L112" s="208">
        <v>51</v>
      </c>
      <c r="M112" s="208">
        <v>51</v>
      </c>
      <c r="N112" s="35">
        <v>100</v>
      </c>
      <c r="O112" s="35" t="s">
        <v>63</v>
      </c>
      <c r="P112" s="90" t="s">
        <v>63</v>
      </c>
      <c r="Q112" s="209">
        <v>3000</v>
      </c>
      <c r="R112" s="158" t="s">
        <v>24</v>
      </c>
      <c r="S112" s="89" t="s">
        <v>223</v>
      </c>
      <c r="T112" s="210" t="s">
        <v>1417</v>
      </c>
      <c r="U112" s="206" t="s">
        <v>1417</v>
      </c>
      <c r="V112" s="211" t="s">
        <v>215</v>
      </c>
      <c r="W112" s="23"/>
      <c r="X112" s="22"/>
    </row>
    <row r="113" spans="1:24" hidden="1">
      <c r="A113" s="5" t="s">
        <v>216</v>
      </c>
      <c r="B113" s="3" t="s">
        <v>1295</v>
      </c>
      <c r="C113" s="89" t="s">
        <v>27</v>
      </c>
      <c r="D113" s="89" t="s">
        <v>217</v>
      </c>
      <c r="E113" s="206" t="s">
        <v>1289</v>
      </c>
      <c r="F113" s="206" t="s">
        <v>1289</v>
      </c>
      <c r="G113" s="91" t="s">
        <v>10</v>
      </c>
      <c r="H113" s="206" t="s">
        <v>1418</v>
      </c>
      <c r="I113" s="35" t="s">
        <v>13</v>
      </c>
      <c r="J113" s="207" t="s">
        <v>18</v>
      </c>
      <c r="K113" s="90" t="s">
        <v>612</v>
      </c>
      <c r="L113" s="208">
        <v>152</v>
      </c>
      <c r="M113" s="208">
        <v>120</v>
      </c>
      <c r="N113" s="35">
        <v>79</v>
      </c>
      <c r="O113" s="35" t="s">
        <v>63</v>
      </c>
      <c r="P113" s="90" t="s">
        <v>63</v>
      </c>
      <c r="Q113" s="209">
        <v>4000</v>
      </c>
      <c r="R113" s="158" t="s">
        <v>24</v>
      </c>
      <c r="S113" s="89" t="s">
        <v>37</v>
      </c>
      <c r="T113" s="210" t="s">
        <v>1417</v>
      </c>
      <c r="U113" s="206" t="s">
        <v>1417</v>
      </c>
      <c r="V113" s="211" t="s">
        <v>215</v>
      </c>
      <c r="W113" s="23"/>
      <c r="X113" s="22"/>
    </row>
    <row r="114" spans="1:24" ht="24" hidden="1">
      <c r="A114" s="5" t="s">
        <v>224</v>
      </c>
      <c r="B114" s="3" t="s">
        <v>1295</v>
      </c>
      <c r="C114" s="89" t="s">
        <v>27</v>
      </c>
      <c r="D114" s="89" t="s">
        <v>225</v>
      </c>
      <c r="E114" s="206" t="s">
        <v>1289</v>
      </c>
      <c r="F114" s="206" t="s">
        <v>1289</v>
      </c>
      <c r="G114" s="91" t="s">
        <v>10</v>
      </c>
      <c r="H114" s="89" t="s">
        <v>226</v>
      </c>
      <c r="I114" s="35" t="s">
        <v>15</v>
      </c>
      <c r="J114" s="207" t="s">
        <v>18</v>
      </c>
      <c r="K114" s="90" t="s">
        <v>612</v>
      </c>
      <c r="L114" s="208">
        <v>51</v>
      </c>
      <c r="M114" s="208">
        <v>51</v>
      </c>
      <c r="N114" s="35">
        <v>100</v>
      </c>
      <c r="O114" s="35" t="s">
        <v>63</v>
      </c>
      <c r="P114" s="90" t="s">
        <v>63</v>
      </c>
      <c r="Q114" s="209">
        <v>2000</v>
      </c>
      <c r="R114" s="158" t="s">
        <v>24</v>
      </c>
      <c r="S114" s="89" t="s">
        <v>223</v>
      </c>
      <c r="T114" s="210" t="s">
        <v>1417</v>
      </c>
      <c r="U114" s="206" t="s">
        <v>1417</v>
      </c>
      <c r="V114" s="211" t="s">
        <v>215</v>
      </c>
      <c r="W114" s="21"/>
      <c r="X114" s="22"/>
    </row>
    <row r="115" spans="1:24" ht="24" hidden="1">
      <c r="A115" s="51" t="s">
        <v>218</v>
      </c>
      <c r="B115" s="3" t="s">
        <v>1295</v>
      </c>
      <c r="C115" s="89" t="s">
        <v>27</v>
      </c>
      <c r="D115" s="89" t="s">
        <v>219</v>
      </c>
      <c r="E115" s="206" t="s">
        <v>1289</v>
      </c>
      <c r="F115" s="206" t="s">
        <v>1289</v>
      </c>
      <c r="G115" s="91" t="s">
        <v>10</v>
      </c>
      <c r="H115" s="206" t="s">
        <v>1418</v>
      </c>
      <c r="I115" s="35" t="s">
        <v>13</v>
      </c>
      <c r="J115" s="207" t="s">
        <v>18</v>
      </c>
      <c r="K115" s="90" t="s">
        <v>612</v>
      </c>
      <c r="L115" s="208">
        <v>152</v>
      </c>
      <c r="M115" s="208">
        <v>100</v>
      </c>
      <c r="N115" s="35">
        <v>66</v>
      </c>
      <c r="O115" s="35" t="s">
        <v>63</v>
      </c>
      <c r="P115" s="90" t="s">
        <v>63</v>
      </c>
      <c r="Q115" s="209">
        <v>5085</v>
      </c>
      <c r="R115" s="158" t="s">
        <v>24</v>
      </c>
      <c r="S115" s="90" t="s">
        <v>25</v>
      </c>
      <c r="T115" s="210" t="s">
        <v>1417</v>
      </c>
      <c r="U115" s="206" t="s">
        <v>1417</v>
      </c>
      <c r="V115" s="211" t="s">
        <v>215</v>
      </c>
      <c r="W115" s="21"/>
      <c r="X115" s="22"/>
    </row>
    <row r="116" spans="1:24" hidden="1">
      <c r="A116" s="5" t="s">
        <v>227</v>
      </c>
      <c r="B116" s="3" t="s">
        <v>1295</v>
      </c>
      <c r="C116" s="89" t="s">
        <v>27</v>
      </c>
      <c r="D116" s="89" t="s">
        <v>228</v>
      </c>
      <c r="E116" s="117" t="s">
        <v>1299</v>
      </c>
      <c r="F116" s="206" t="s">
        <v>1289</v>
      </c>
      <c r="G116" s="91" t="s">
        <v>10</v>
      </c>
      <c r="H116" s="89" t="s">
        <v>229</v>
      </c>
      <c r="I116" s="35" t="s">
        <v>15</v>
      </c>
      <c r="J116" s="207" t="s">
        <v>16</v>
      </c>
      <c r="K116" s="90" t="s">
        <v>612</v>
      </c>
      <c r="L116" s="208">
        <v>152</v>
      </c>
      <c r="M116" s="208">
        <v>152</v>
      </c>
      <c r="N116" s="35">
        <v>100</v>
      </c>
      <c r="O116" s="212" t="s">
        <v>62</v>
      </c>
      <c r="P116" s="90" t="s">
        <v>63</v>
      </c>
      <c r="Q116" s="209">
        <v>100897</v>
      </c>
      <c r="R116" s="158" t="s">
        <v>24</v>
      </c>
      <c r="S116" s="90" t="s">
        <v>25</v>
      </c>
      <c r="T116" s="210" t="s">
        <v>1417</v>
      </c>
      <c r="U116" s="206" t="s">
        <v>1417</v>
      </c>
      <c r="V116" s="211" t="s">
        <v>215</v>
      </c>
      <c r="W116" s="20"/>
      <c r="X116" s="22"/>
    </row>
    <row r="117" spans="1:24" ht="36" hidden="1">
      <c r="A117" s="5" t="s">
        <v>230</v>
      </c>
      <c r="B117" s="3" t="s">
        <v>1295</v>
      </c>
      <c r="C117" s="89" t="s">
        <v>27</v>
      </c>
      <c r="D117" s="89" t="s">
        <v>231</v>
      </c>
      <c r="E117" s="206" t="s">
        <v>1289</v>
      </c>
      <c r="F117" s="206" t="s">
        <v>1289</v>
      </c>
      <c r="G117" s="91" t="s">
        <v>10</v>
      </c>
      <c r="H117" s="89" t="s">
        <v>226</v>
      </c>
      <c r="I117" s="35" t="s">
        <v>15</v>
      </c>
      <c r="J117" s="207" t="s">
        <v>18</v>
      </c>
      <c r="K117" s="90" t="s">
        <v>612</v>
      </c>
      <c r="L117" s="208">
        <v>152</v>
      </c>
      <c r="M117" s="208">
        <v>152</v>
      </c>
      <c r="N117" s="35">
        <v>100</v>
      </c>
      <c r="O117" s="35" t="s">
        <v>63</v>
      </c>
      <c r="P117" s="90" t="s">
        <v>63</v>
      </c>
      <c r="Q117" s="209">
        <v>2000</v>
      </c>
      <c r="R117" s="403" t="s">
        <v>24</v>
      </c>
      <c r="S117" s="90" t="s">
        <v>25</v>
      </c>
      <c r="T117" s="210" t="s">
        <v>1417</v>
      </c>
      <c r="U117" s="206" t="s">
        <v>1417</v>
      </c>
      <c r="V117" s="211" t="s">
        <v>215</v>
      </c>
      <c r="W117" s="21"/>
      <c r="X117" s="22"/>
    </row>
    <row r="118" spans="1:24" ht="24" hidden="1">
      <c r="A118" s="5" t="s">
        <v>232</v>
      </c>
      <c r="B118" s="3" t="s">
        <v>1295</v>
      </c>
      <c r="C118" s="91" t="s">
        <v>371</v>
      </c>
      <c r="D118" s="89" t="s">
        <v>233</v>
      </c>
      <c r="E118" s="206" t="s">
        <v>1289</v>
      </c>
      <c r="F118" s="206" t="s">
        <v>1289</v>
      </c>
      <c r="G118" s="91" t="s">
        <v>10</v>
      </c>
      <c r="H118" s="89" t="s">
        <v>234</v>
      </c>
      <c r="I118" s="35" t="s">
        <v>15</v>
      </c>
      <c r="J118" s="207" t="s">
        <v>16</v>
      </c>
      <c r="K118" s="90" t="s">
        <v>612</v>
      </c>
      <c r="L118" s="208">
        <v>144</v>
      </c>
      <c r="M118" s="208">
        <v>144</v>
      </c>
      <c r="N118" s="35">
        <v>100</v>
      </c>
      <c r="O118" s="212" t="s">
        <v>62</v>
      </c>
      <c r="P118" s="90" t="s">
        <v>63</v>
      </c>
      <c r="Q118" s="209">
        <v>2073</v>
      </c>
      <c r="R118" s="403" t="s">
        <v>24</v>
      </c>
      <c r="S118" s="90" t="s">
        <v>25</v>
      </c>
      <c r="T118" s="210" t="s">
        <v>1417</v>
      </c>
      <c r="U118" s="206" t="s">
        <v>1417</v>
      </c>
      <c r="V118" s="211" t="s">
        <v>215</v>
      </c>
      <c r="W118" s="20"/>
      <c r="X118" s="22"/>
    </row>
    <row r="119" spans="1:24" ht="48" hidden="1">
      <c r="A119" s="5" t="s">
        <v>235</v>
      </c>
      <c r="B119" s="3" t="s">
        <v>1295</v>
      </c>
      <c r="C119" s="89" t="s">
        <v>27</v>
      </c>
      <c r="D119" s="89" t="s">
        <v>236</v>
      </c>
      <c r="E119" s="239" t="s">
        <v>1299</v>
      </c>
      <c r="F119" s="206" t="s">
        <v>1289</v>
      </c>
      <c r="G119" s="91" t="s">
        <v>10</v>
      </c>
      <c r="H119" s="89" t="s">
        <v>237</v>
      </c>
      <c r="I119" s="35" t="s">
        <v>15</v>
      </c>
      <c r="J119" s="207" t="s">
        <v>18</v>
      </c>
      <c r="K119" s="90" t="s">
        <v>612</v>
      </c>
      <c r="L119" s="208">
        <v>12000</v>
      </c>
      <c r="M119" s="208">
        <v>7450</v>
      </c>
      <c r="N119" s="35">
        <v>62</v>
      </c>
      <c r="O119" s="212" t="s">
        <v>62</v>
      </c>
      <c r="P119" s="90" t="s">
        <v>63</v>
      </c>
      <c r="Q119" s="209">
        <v>1019</v>
      </c>
      <c r="R119" s="402" t="s">
        <v>1621</v>
      </c>
      <c r="S119" s="90" t="s">
        <v>25</v>
      </c>
      <c r="T119" s="210" t="s">
        <v>1417</v>
      </c>
      <c r="U119" s="206" t="s">
        <v>1417</v>
      </c>
      <c r="V119" s="211" t="s">
        <v>215</v>
      </c>
      <c r="W119" s="21"/>
      <c r="X119" s="22"/>
    </row>
    <row r="120" spans="1:24" ht="24" hidden="1">
      <c r="A120" s="5" t="s">
        <v>238</v>
      </c>
      <c r="B120" s="3" t="s">
        <v>1295</v>
      </c>
      <c r="C120" s="91" t="s">
        <v>371</v>
      </c>
      <c r="D120" s="89" t="s">
        <v>239</v>
      </c>
      <c r="E120" s="405" t="s">
        <v>1299</v>
      </c>
      <c r="F120" s="206" t="s">
        <v>1289</v>
      </c>
      <c r="G120" s="91" t="s">
        <v>10</v>
      </c>
      <c r="H120" s="89" t="s">
        <v>240</v>
      </c>
      <c r="I120" s="35" t="s">
        <v>14</v>
      </c>
      <c r="J120" s="207" t="s">
        <v>18</v>
      </c>
      <c r="K120" s="90" t="s">
        <v>612</v>
      </c>
      <c r="L120" s="208">
        <v>382</v>
      </c>
      <c r="M120" s="208">
        <v>382</v>
      </c>
      <c r="N120" s="35">
        <v>100</v>
      </c>
      <c r="O120" s="35" t="s">
        <v>63</v>
      </c>
      <c r="P120" s="90" t="s">
        <v>63</v>
      </c>
      <c r="Q120" s="206" t="s">
        <v>1289</v>
      </c>
      <c r="R120" s="402" t="s">
        <v>24</v>
      </c>
      <c r="S120" s="90" t="s">
        <v>25</v>
      </c>
      <c r="T120" s="210" t="s">
        <v>1417</v>
      </c>
      <c r="U120" s="206" t="s">
        <v>1417</v>
      </c>
      <c r="V120" s="211" t="s">
        <v>215</v>
      </c>
      <c r="W120" s="21"/>
      <c r="X120" s="22"/>
    </row>
    <row r="121" spans="1:24" hidden="1">
      <c r="A121" s="5" t="s">
        <v>241</v>
      </c>
      <c r="B121" s="3" t="s">
        <v>1295</v>
      </c>
      <c r="C121" s="91" t="s">
        <v>371</v>
      </c>
      <c r="D121" s="89" t="s">
        <v>242</v>
      </c>
      <c r="E121" s="239" t="s">
        <v>1299</v>
      </c>
      <c r="F121" s="206" t="s">
        <v>1289</v>
      </c>
      <c r="G121" s="91" t="s">
        <v>10</v>
      </c>
      <c r="H121" s="105" t="s">
        <v>229</v>
      </c>
      <c r="I121" s="35" t="s">
        <v>15</v>
      </c>
      <c r="J121" s="207" t="s">
        <v>16</v>
      </c>
      <c r="K121" s="90" t="s">
        <v>612</v>
      </c>
      <c r="L121" s="208">
        <v>152</v>
      </c>
      <c r="M121" s="208">
        <v>152</v>
      </c>
      <c r="N121" s="35">
        <v>100</v>
      </c>
      <c r="O121" s="212" t="s">
        <v>62</v>
      </c>
      <c r="P121" s="90" t="s">
        <v>63</v>
      </c>
      <c r="Q121" s="209">
        <v>577868</v>
      </c>
      <c r="R121" s="402" t="s">
        <v>24</v>
      </c>
      <c r="S121" s="90" t="s">
        <v>25</v>
      </c>
      <c r="T121" s="210" t="s">
        <v>1417</v>
      </c>
      <c r="U121" s="206" t="s">
        <v>1417</v>
      </c>
      <c r="V121" s="211" t="s">
        <v>215</v>
      </c>
      <c r="W121" s="21"/>
      <c r="X121" s="22"/>
    </row>
    <row r="122" spans="1:24" ht="24" hidden="1">
      <c r="A122" s="5" t="s">
        <v>243</v>
      </c>
      <c r="B122" s="3" t="s">
        <v>1295</v>
      </c>
      <c r="C122" s="91" t="s">
        <v>371</v>
      </c>
      <c r="D122" s="89" t="s">
        <v>244</v>
      </c>
      <c r="E122" s="239" t="s">
        <v>1299</v>
      </c>
      <c r="F122" s="206" t="s">
        <v>1289</v>
      </c>
      <c r="G122" s="91" t="s">
        <v>10</v>
      </c>
      <c r="H122" s="89" t="s">
        <v>229</v>
      </c>
      <c r="I122" s="35" t="s">
        <v>15</v>
      </c>
      <c r="J122" s="207" t="s">
        <v>16</v>
      </c>
      <c r="K122" s="90" t="s">
        <v>612</v>
      </c>
      <c r="L122" s="208">
        <v>152</v>
      </c>
      <c r="M122" s="208">
        <v>152</v>
      </c>
      <c r="N122" s="35">
        <v>100</v>
      </c>
      <c r="O122" s="212" t="s">
        <v>62</v>
      </c>
      <c r="P122" s="90" t="s">
        <v>63</v>
      </c>
      <c r="Q122" s="209">
        <v>20620</v>
      </c>
      <c r="R122" s="402" t="s">
        <v>1621</v>
      </c>
      <c r="S122" s="90" t="s">
        <v>25</v>
      </c>
      <c r="T122" s="210" t="s">
        <v>1417</v>
      </c>
      <c r="U122" s="206" t="s">
        <v>1417</v>
      </c>
      <c r="V122" s="211" t="s">
        <v>215</v>
      </c>
      <c r="W122" s="20"/>
      <c r="X122" s="22"/>
    </row>
    <row r="123" spans="1:24" ht="36" hidden="1">
      <c r="A123" s="5" t="s">
        <v>245</v>
      </c>
      <c r="B123" s="3" t="s">
        <v>1295</v>
      </c>
      <c r="C123" s="91" t="s">
        <v>371</v>
      </c>
      <c r="D123" s="89" t="s">
        <v>246</v>
      </c>
      <c r="E123" s="405" t="s">
        <v>1299</v>
      </c>
      <c r="F123" s="206" t="s">
        <v>1289</v>
      </c>
      <c r="G123" s="91" t="s">
        <v>10</v>
      </c>
      <c r="H123" s="89" t="s">
        <v>229</v>
      </c>
      <c r="I123" s="35" t="s">
        <v>15</v>
      </c>
      <c r="J123" s="207" t="s">
        <v>16</v>
      </c>
      <c r="K123" s="90" t="s">
        <v>612</v>
      </c>
      <c r="L123" s="208">
        <v>152</v>
      </c>
      <c r="M123" s="208">
        <v>152</v>
      </c>
      <c r="N123" s="35">
        <v>100</v>
      </c>
      <c r="O123" s="35" t="s">
        <v>63</v>
      </c>
      <c r="P123" s="90" t="s">
        <v>63</v>
      </c>
      <c r="Q123" s="206" t="s">
        <v>1289</v>
      </c>
      <c r="R123" s="399" t="s">
        <v>1621</v>
      </c>
      <c r="S123" s="90" t="s">
        <v>25</v>
      </c>
      <c r="T123" s="210" t="s">
        <v>1417</v>
      </c>
      <c r="U123" s="206" t="s">
        <v>1417</v>
      </c>
      <c r="V123" s="211" t="s">
        <v>215</v>
      </c>
      <c r="W123" s="21"/>
      <c r="X123" s="22"/>
    </row>
    <row r="124" spans="1:24" hidden="1">
      <c r="A124" s="5" t="s">
        <v>247</v>
      </c>
      <c r="B124" s="3" t="s">
        <v>1295</v>
      </c>
      <c r="C124" s="89" t="s">
        <v>27</v>
      </c>
      <c r="D124" s="89" t="s">
        <v>248</v>
      </c>
      <c r="E124" s="206" t="s">
        <v>1289</v>
      </c>
      <c r="F124" s="206" t="s">
        <v>1289</v>
      </c>
      <c r="G124" s="91" t="s">
        <v>10</v>
      </c>
      <c r="H124" s="89" t="s">
        <v>249</v>
      </c>
      <c r="I124" s="35" t="s">
        <v>15</v>
      </c>
      <c r="J124" s="207" t="s">
        <v>18</v>
      </c>
      <c r="K124" s="90" t="s">
        <v>612</v>
      </c>
      <c r="L124" s="208">
        <v>23500</v>
      </c>
      <c r="M124" s="208">
        <v>23500</v>
      </c>
      <c r="N124" s="35">
        <v>100</v>
      </c>
      <c r="O124" s="212" t="s">
        <v>62</v>
      </c>
      <c r="P124" s="90" t="s">
        <v>63</v>
      </c>
      <c r="Q124" s="209">
        <v>3057</v>
      </c>
      <c r="R124" s="158" t="s">
        <v>24</v>
      </c>
      <c r="S124" s="90" t="s">
        <v>25</v>
      </c>
      <c r="T124" s="210" t="s">
        <v>1417</v>
      </c>
      <c r="U124" s="206" t="s">
        <v>1417</v>
      </c>
      <c r="V124" s="211" t="s">
        <v>215</v>
      </c>
      <c r="W124" s="20"/>
      <c r="X124" s="22"/>
    </row>
    <row r="125" spans="1:24" hidden="1">
      <c r="A125" s="5" t="s">
        <v>250</v>
      </c>
      <c r="B125" s="3" t="s">
        <v>1295</v>
      </c>
      <c r="C125" s="89" t="s">
        <v>27</v>
      </c>
      <c r="D125" s="89" t="s">
        <v>251</v>
      </c>
      <c r="E125" s="239" t="s">
        <v>1299</v>
      </c>
      <c r="F125" s="206" t="s">
        <v>1289</v>
      </c>
      <c r="G125" s="91" t="s">
        <v>10</v>
      </c>
      <c r="H125" s="89" t="s">
        <v>229</v>
      </c>
      <c r="I125" s="35" t="s">
        <v>15</v>
      </c>
      <c r="J125" s="207" t="s">
        <v>16</v>
      </c>
      <c r="K125" s="90" t="s">
        <v>612</v>
      </c>
      <c r="L125" s="208">
        <v>24000</v>
      </c>
      <c r="M125" s="208">
        <v>24000</v>
      </c>
      <c r="N125" s="35">
        <v>100</v>
      </c>
      <c r="O125" s="212" t="s">
        <v>62</v>
      </c>
      <c r="P125" s="90" t="s">
        <v>63</v>
      </c>
      <c r="Q125" s="209">
        <v>67764</v>
      </c>
      <c r="R125" s="158" t="s">
        <v>24</v>
      </c>
      <c r="S125" s="90" t="s">
        <v>25</v>
      </c>
      <c r="T125" s="210" t="s">
        <v>1417</v>
      </c>
      <c r="U125" s="206" t="s">
        <v>1417</v>
      </c>
      <c r="V125" s="211" t="s">
        <v>215</v>
      </c>
      <c r="W125" s="20"/>
      <c r="X125" s="22"/>
    </row>
    <row r="126" spans="1:24" ht="36" hidden="1">
      <c r="A126" s="5" t="s">
        <v>252</v>
      </c>
      <c r="B126" s="3" t="s">
        <v>1295</v>
      </c>
      <c r="C126" s="89" t="s">
        <v>27</v>
      </c>
      <c r="D126" s="89" t="s">
        <v>253</v>
      </c>
      <c r="E126" s="239" t="s">
        <v>1299</v>
      </c>
      <c r="F126" s="206" t="s">
        <v>1289</v>
      </c>
      <c r="G126" s="91" t="s">
        <v>10</v>
      </c>
      <c r="H126" s="89" t="s">
        <v>254</v>
      </c>
      <c r="I126" s="35" t="s">
        <v>15</v>
      </c>
      <c r="J126" s="207" t="s">
        <v>16</v>
      </c>
      <c r="K126" s="90" t="s">
        <v>612</v>
      </c>
      <c r="L126" s="208">
        <v>30000</v>
      </c>
      <c r="M126" s="208">
        <v>30000</v>
      </c>
      <c r="N126" s="35">
        <v>100</v>
      </c>
      <c r="O126" s="212" t="s">
        <v>62</v>
      </c>
      <c r="P126" s="90" t="s">
        <v>63</v>
      </c>
      <c r="Q126" s="209">
        <v>12108</v>
      </c>
      <c r="R126" s="158" t="s">
        <v>24</v>
      </c>
      <c r="S126" s="90" t="s">
        <v>25</v>
      </c>
      <c r="T126" s="210" t="s">
        <v>1417</v>
      </c>
      <c r="U126" s="206" t="s">
        <v>1417</v>
      </c>
      <c r="V126" s="211" t="s">
        <v>215</v>
      </c>
      <c r="W126" s="20"/>
      <c r="X126" s="22"/>
    </row>
    <row r="127" spans="1:24" ht="24" hidden="1">
      <c r="A127" s="5" t="s">
        <v>255</v>
      </c>
      <c r="B127" s="3" t="s">
        <v>1295</v>
      </c>
      <c r="C127" s="91" t="s">
        <v>371</v>
      </c>
      <c r="D127" s="89" t="s">
        <v>256</v>
      </c>
      <c r="E127" s="239" t="s">
        <v>1299</v>
      </c>
      <c r="F127" s="206" t="s">
        <v>1289</v>
      </c>
      <c r="G127" s="91" t="s">
        <v>10</v>
      </c>
      <c r="H127" s="89" t="s">
        <v>229</v>
      </c>
      <c r="I127" s="35" t="s">
        <v>15</v>
      </c>
      <c r="J127" s="207" t="s">
        <v>16</v>
      </c>
      <c r="K127" s="90" t="s">
        <v>612</v>
      </c>
      <c r="L127" s="208">
        <v>152</v>
      </c>
      <c r="M127" s="208">
        <v>152</v>
      </c>
      <c r="N127" s="35">
        <v>100</v>
      </c>
      <c r="O127" s="35" t="s">
        <v>63</v>
      </c>
      <c r="P127" s="90" t="s">
        <v>63</v>
      </c>
      <c r="Q127" s="209">
        <v>14000</v>
      </c>
      <c r="R127" s="158" t="s">
        <v>24</v>
      </c>
      <c r="S127" s="90" t="s">
        <v>25</v>
      </c>
      <c r="T127" s="210" t="s">
        <v>1417</v>
      </c>
      <c r="U127" s="206" t="s">
        <v>1417</v>
      </c>
      <c r="V127" s="211" t="s">
        <v>215</v>
      </c>
      <c r="W127" s="21"/>
      <c r="X127" s="22"/>
    </row>
    <row r="128" spans="1:24" ht="24" hidden="1">
      <c r="A128" s="5" t="s">
        <v>257</v>
      </c>
      <c r="B128" s="3" t="s">
        <v>1295</v>
      </c>
      <c r="C128" s="89" t="s">
        <v>27</v>
      </c>
      <c r="D128" s="206" t="s">
        <v>1289</v>
      </c>
      <c r="E128" s="206" t="s">
        <v>1289</v>
      </c>
      <c r="F128" s="206" t="s">
        <v>1289</v>
      </c>
      <c r="G128" s="91" t="s">
        <v>10</v>
      </c>
      <c r="H128" s="206" t="s">
        <v>1418</v>
      </c>
      <c r="I128" s="217" t="s">
        <v>1289</v>
      </c>
      <c r="J128" s="207" t="s">
        <v>18</v>
      </c>
      <c r="K128" s="90" t="s">
        <v>612</v>
      </c>
      <c r="L128" s="208">
        <v>152</v>
      </c>
      <c r="M128" s="208">
        <v>76</v>
      </c>
      <c r="N128" s="35">
        <v>50</v>
      </c>
      <c r="O128" s="35" t="s">
        <v>63</v>
      </c>
      <c r="P128" s="90" t="s">
        <v>63</v>
      </c>
      <c r="Q128" s="265">
        <v>800</v>
      </c>
      <c r="R128" s="158" t="s">
        <v>24</v>
      </c>
      <c r="S128" s="90" t="s">
        <v>25</v>
      </c>
      <c r="T128" s="210" t="s">
        <v>1417</v>
      </c>
      <c r="U128" s="206" t="s">
        <v>1417</v>
      </c>
      <c r="V128" s="211" t="s">
        <v>215</v>
      </c>
      <c r="W128" s="24"/>
      <c r="X128" s="22"/>
    </row>
    <row r="129" spans="1:24" ht="24" hidden="1">
      <c r="A129" s="5" t="s">
        <v>258</v>
      </c>
      <c r="B129" s="3" t="s">
        <v>1295</v>
      </c>
      <c r="C129" s="89" t="s">
        <v>27</v>
      </c>
      <c r="D129" s="89" t="s">
        <v>259</v>
      </c>
      <c r="E129" s="206" t="s">
        <v>1289</v>
      </c>
      <c r="F129" s="206" t="s">
        <v>1289</v>
      </c>
      <c r="G129" s="91" t="s">
        <v>10</v>
      </c>
      <c r="H129" s="89" t="s">
        <v>260</v>
      </c>
      <c r="I129" s="35" t="s">
        <v>13</v>
      </c>
      <c r="J129" s="207" t="s">
        <v>18</v>
      </c>
      <c r="K129" s="90" t="s">
        <v>612</v>
      </c>
      <c r="L129" s="208">
        <v>75</v>
      </c>
      <c r="M129" s="206" t="s">
        <v>1417</v>
      </c>
      <c r="N129" s="35">
        <v>0</v>
      </c>
      <c r="O129" s="35" t="s">
        <v>63</v>
      </c>
      <c r="P129" s="90" t="s">
        <v>63</v>
      </c>
      <c r="Q129" s="209">
        <v>181000</v>
      </c>
      <c r="R129" s="158" t="s">
        <v>24</v>
      </c>
      <c r="S129" s="90" t="s">
        <v>25</v>
      </c>
      <c r="T129" s="210" t="s">
        <v>1417</v>
      </c>
      <c r="U129" s="206" t="s">
        <v>1417</v>
      </c>
      <c r="V129" s="211" t="s">
        <v>215</v>
      </c>
      <c r="W129" s="20"/>
      <c r="X129" s="22"/>
    </row>
    <row r="130" spans="1:24" ht="24" hidden="1">
      <c r="A130" s="5" t="s">
        <v>261</v>
      </c>
      <c r="B130" s="3" t="s">
        <v>1295</v>
      </c>
      <c r="C130" s="89" t="s">
        <v>27</v>
      </c>
      <c r="D130" s="89" t="s">
        <v>262</v>
      </c>
      <c r="E130" s="405" t="s">
        <v>1299</v>
      </c>
      <c r="F130" s="206" t="s">
        <v>1289</v>
      </c>
      <c r="G130" s="91" t="s">
        <v>10</v>
      </c>
      <c r="H130" s="206" t="s">
        <v>1418</v>
      </c>
      <c r="I130" s="35" t="s">
        <v>15</v>
      </c>
      <c r="J130" s="207" t="s">
        <v>18</v>
      </c>
      <c r="K130" s="90" t="s">
        <v>612</v>
      </c>
      <c r="L130" s="208">
        <v>152</v>
      </c>
      <c r="M130" s="208">
        <v>152</v>
      </c>
      <c r="N130" s="35">
        <v>100</v>
      </c>
      <c r="O130" s="35" t="s">
        <v>63</v>
      </c>
      <c r="P130" s="90" t="s">
        <v>63</v>
      </c>
      <c r="Q130" s="265">
        <v>5472</v>
      </c>
      <c r="R130" s="158" t="s">
        <v>24</v>
      </c>
      <c r="S130" s="89" t="s">
        <v>31</v>
      </c>
      <c r="T130" s="210" t="s">
        <v>1417</v>
      </c>
      <c r="U130" s="206" t="s">
        <v>1417</v>
      </c>
      <c r="V130" s="211" t="s">
        <v>215</v>
      </c>
      <c r="W130" s="24"/>
      <c r="X130" s="22"/>
    </row>
    <row r="131" spans="1:24" ht="48" hidden="1">
      <c r="A131" s="5" t="s">
        <v>263</v>
      </c>
      <c r="B131" s="3" t="s">
        <v>1295</v>
      </c>
      <c r="C131" s="89" t="s">
        <v>27</v>
      </c>
      <c r="D131" s="89" t="s">
        <v>264</v>
      </c>
      <c r="E131" s="206" t="s">
        <v>1289</v>
      </c>
      <c r="F131" s="206" t="s">
        <v>1289</v>
      </c>
      <c r="G131" s="91" t="s">
        <v>10</v>
      </c>
      <c r="H131" s="89" t="s">
        <v>265</v>
      </c>
      <c r="I131" s="35" t="s">
        <v>15</v>
      </c>
      <c r="J131" s="207" t="s">
        <v>17</v>
      </c>
      <c r="K131" s="90" t="s">
        <v>612</v>
      </c>
      <c r="L131" s="208">
        <v>23500</v>
      </c>
      <c r="M131" s="208">
        <v>23500</v>
      </c>
      <c r="N131" s="35">
        <v>100</v>
      </c>
      <c r="O131" s="212" t="s">
        <v>62</v>
      </c>
      <c r="P131" s="90" t="s">
        <v>63</v>
      </c>
      <c r="Q131" s="209">
        <v>576907</v>
      </c>
      <c r="R131" s="158" t="s">
        <v>24</v>
      </c>
      <c r="S131" s="90" t="s">
        <v>25</v>
      </c>
      <c r="T131" s="210" t="s">
        <v>1417</v>
      </c>
      <c r="U131" s="206" t="s">
        <v>1417</v>
      </c>
      <c r="V131" s="211" t="s">
        <v>215</v>
      </c>
      <c r="W131" s="21"/>
      <c r="X131" s="22"/>
    </row>
    <row r="132" spans="1:24" ht="36" hidden="1">
      <c r="A132" s="5" t="s">
        <v>266</v>
      </c>
      <c r="B132" s="3" t="s">
        <v>1295</v>
      </c>
      <c r="C132" s="89" t="s">
        <v>27</v>
      </c>
      <c r="D132" s="89" t="s">
        <v>267</v>
      </c>
      <c r="E132" s="405" t="s">
        <v>1299</v>
      </c>
      <c r="F132" s="206" t="s">
        <v>1289</v>
      </c>
      <c r="G132" s="91" t="s">
        <v>10</v>
      </c>
      <c r="H132" s="89" t="s">
        <v>229</v>
      </c>
      <c r="I132" s="35" t="s">
        <v>15</v>
      </c>
      <c r="J132" s="207" t="s">
        <v>16</v>
      </c>
      <c r="K132" s="90" t="s">
        <v>612</v>
      </c>
      <c r="L132" s="208">
        <v>456</v>
      </c>
      <c r="M132" s="208">
        <v>456</v>
      </c>
      <c r="N132" s="35">
        <v>100</v>
      </c>
      <c r="O132" s="35" t="s">
        <v>63</v>
      </c>
      <c r="P132" s="90" t="s">
        <v>63</v>
      </c>
      <c r="Q132" s="209">
        <v>29000</v>
      </c>
      <c r="R132" s="158" t="s">
        <v>24</v>
      </c>
      <c r="S132" s="89" t="s">
        <v>268</v>
      </c>
      <c r="T132" s="210" t="s">
        <v>1417</v>
      </c>
      <c r="U132" s="206" t="s">
        <v>1417</v>
      </c>
      <c r="V132" s="211" t="s">
        <v>215</v>
      </c>
      <c r="W132" s="21"/>
      <c r="X132" s="22"/>
    </row>
    <row r="133" spans="1:24" ht="24" hidden="1">
      <c r="A133" s="5" t="s">
        <v>269</v>
      </c>
      <c r="B133" s="3" t="s">
        <v>1295</v>
      </c>
      <c r="C133" s="91" t="s">
        <v>371</v>
      </c>
      <c r="D133" s="89" t="s">
        <v>270</v>
      </c>
      <c r="E133" s="206" t="s">
        <v>1289</v>
      </c>
      <c r="F133" s="206" t="s">
        <v>1289</v>
      </c>
      <c r="G133" s="91" t="s">
        <v>10</v>
      </c>
      <c r="H133" s="105" t="s">
        <v>229</v>
      </c>
      <c r="I133" s="35" t="s">
        <v>15</v>
      </c>
      <c r="J133" s="207" t="s">
        <v>18</v>
      </c>
      <c r="K133" s="90" t="s">
        <v>612</v>
      </c>
      <c r="L133" s="208">
        <v>152</v>
      </c>
      <c r="M133" s="208">
        <v>152</v>
      </c>
      <c r="N133" s="35">
        <v>100</v>
      </c>
      <c r="O133" s="212" t="s">
        <v>62</v>
      </c>
      <c r="P133" s="90" t="s">
        <v>63</v>
      </c>
      <c r="Q133" s="209">
        <v>305052</v>
      </c>
      <c r="R133" s="158" t="s">
        <v>24</v>
      </c>
      <c r="S133" s="90" t="s">
        <v>25</v>
      </c>
      <c r="T133" s="210" t="s">
        <v>1417</v>
      </c>
      <c r="U133" s="206" t="s">
        <v>1417</v>
      </c>
      <c r="V133" s="211" t="s">
        <v>215</v>
      </c>
      <c r="W133" s="21"/>
      <c r="X133" s="22"/>
    </row>
    <row r="134" spans="1:24" hidden="1">
      <c r="A134" s="5" t="s">
        <v>271</v>
      </c>
      <c r="B134" s="3" t="s">
        <v>1295</v>
      </c>
      <c r="C134" s="89" t="s">
        <v>27</v>
      </c>
      <c r="D134" s="206" t="s">
        <v>1289</v>
      </c>
      <c r="E134" s="405" t="s">
        <v>1299</v>
      </c>
      <c r="F134" s="206" t="s">
        <v>1289</v>
      </c>
      <c r="G134" s="91" t="s">
        <v>10</v>
      </c>
      <c r="H134" s="206" t="s">
        <v>1418</v>
      </c>
      <c r="I134" s="35" t="s">
        <v>15</v>
      </c>
      <c r="J134" s="207" t="s">
        <v>16</v>
      </c>
      <c r="K134" s="90" t="s">
        <v>612</v>
      </c>
      <c r="L134" s="208">
        <v>152</v>
      </c>
      <c r="M134" s="208">
        <v>100</v>
      </c>
      <c r="N134" s="35">
        <v>66</v>
      </c>
      <c r="O134" s="35" t="s">
        <v>63</v>
      </c>
      <c r="P134" s="90" t="s">
        <v>63</v>
      </c>
      <c r="Q134" s="265">
        <v>3600</v>
      </c>
      <c r="R134" s="158" t="s">
        <v>24</v>
      </c>
      <c r="S134" s="90" t="s">
        <v>25</v>
      </c>
      <c r="T134" s="210" t="s">
        <v>1417</v>
      </c>
      <c r="U134" s="206" t="s">
        <v>1417</v>
      </c>
      <c r="V134" s="211" t="s">
        <v>215</v>
      </c>
      <c r="W134" s="24"/>
      <c r="X134" s="22"/>
    </row>
    <row r="135" spans="1:24" ht="24" hidden="1">
      <c r="A135" s="5" t="s">
        <v>272</v>
      </c>
      <c r="B135" s="3" t="s">
        <v>1295</v>
      </c>
      <c r="C135" s="89" t="s">
        <v>27</v>
      </c>
      <c r="D135" s="89" t="s">
        <v>273</v>
      </c>
      <c r="E135" s="253" t="s">
        <v>1289</v>
      </c>
      <c r="F135" s="206" t="s">
        <v>1289</v>
      </c>
      <c r="G135" s="91" t="s">
        <v>10</v>
      </c>
      <c r="H135" s="89" t="s">
        <v>229</v>
      </c>
      <c r="I135" s="35" t="s">
        <v>15</v>
      </c>
      <c r="J135" s="207" t="s">
        <v>18</v>
      </c>
      <c r="K135" s="90" t="s">
        <v>612</v>
      </c>
      <c r="L135" s="208">
        <v>152</v>
      </c>
      <c r="M135" s="208">
        <v>152</v>
      </c>
      <c r="N135" s="35">
        <v>100</v>
      </c>
      <c r="O135" s="212" t="s">
        <v>62</v>
      </c>
      <c r="P135" s="90" t="s">
        <v>63</v>
      </c>
      <c r="Q135" s="206" t="s">
        <v>1289</v>
      </c>
      <c r="R135" s="158" t="s">
        <v>24</v>
      </c>
      <c r="S135" s="90" t="s">
        <v>25</v>
      </c>
      <c r="T135" s="210" t="s">
        <v>1417</v>
      </c>
      <c r="U135" s="206" t="s">
        <v>1417</v>
      </c>
      <c r="V135" s="211" t="s">
        <v>215</v>
      </c>
      <c r="W135" s="21"/>
      <c r="X135" s="22"/>
    </row>
    <row r="136" spans="1:24" ht="24" hidden="1">
      <c r="A136" s="5" t="s">
        <v>274</v>
      </c>
      <c r="B136" s="3" t="s">
        <v>1295</v>
      </c>
      <c r="C136" s="89" t="s">
        <v>27</v>
      </c>
      <c r="D136" s="89" t="s">
        <v>275</v>
      </c>
      <c r="E136" s="405" t="s">
        <v>1299</v>
      </c>
      <c r="F136" s="206" t="s">
        <v>1289</v>
      </c>
      <c r="G136" s="91" t="s">
        <v>10</v>
      </c>
      <c r="H136" s="89" t="s">
        <v>276</v>
      </c>
      <c r="I136" s="35" t="s">
        <v>15</v>
      </c>
      <c r="J136" s="207" t="s">
        <v>16</v>
      </c>
      <c r="K136" s="90" t="s">
        <v>612</v>
      </c>
      <c r="L136" s="208">
        <v>153</v>
      </c>
      <c r="M136" s="208">
        <v>153</v>
      </c>
      <c r="N136" s="35">
        <v>100</v>
      </c>
      <c r="O136" s="35" t="s">
        <v>63</v>
      </c>
      <c r="P136" s="90" t="s">
        <v>63</v>
      </c>
      <c r="Q136" s="209">
        <v>2000</v>
      </c>
      <c r="R136" s="158" t="s">
        <v>24</v>
      </c>
      <c r="S136" s="90" t="s">
        <v>25</v>
      </c>
      <c r="T136" s="210" t="s">
        <v>1417</v>
      </c>
      <c r="U136" s="206" t="s">
        <v>1417</v>
      </c>
      <c r="V136" s="211" t="s">
        <v>215</v>
      </c>
      <c r="W136" s="21"/>
      <c r="X136" s="22"/>
    </row>
    <row r="137" spans="1:24" ht="36" hidden="1">
      <c r="A137" s="5" t="s">
        <v>277</v>
      </c>
      <c r="B137" s="3" t="s">
        <v>1295</v>
      </c>
      <c r="C137" s="89" t="s">
        <v>27</v>
      </c>
      <c r="D137" s="89" t="s">
        <v>278</v>
      </c>
      <c r="E137" s="405" t="s">
        <v>1299</v>
      </c>
      <c r="F137" s="206" t="s">
        <v>1289</v>
      </c>
      <c r="G137" s="91" t="s">
        <v>10</v>
      </c>
      <c r="H137" s="89" t="s">
        <v>229</v>
      </c>
      <c r="I137" s="35" t="s">
        <v>15</v>
      </c>
      <c r="J137" s="207" t="s">
        <v>16</v>
      </c>
      <c r="K137" s="90" t="s">
        <v>612</v>
      </c>
      <c r="L137" s="208">
        <v>152</v>
      </c>
      <c r="M137" s="208">
        <v>152</v>
      </c>
      <c r="N137" s="35">
        <v>100</v>
      </c>
      <c r="O137" s="212" t="s">
        <v>62</v>
      </c>
      <c r="P137" s="90" t="s">
        <v>63</v>
      </c>
      <c r="Q137" s="209">
        <v>11713</v>
      </c>
      <c r="R137" s="158" t="s">
        <v>24</v>
      </c>
      <c r="S137" s="94" t="s">
        <v>1422</v>
      </c>
      <c r="T137" s="210" t="s">
        <v>1417</v>
      </c>
      <c r="U137" s="206" t="s">
        <v>1417</v>
      </c>
      <c r="V137" s="211" t="s">
        <v>215</v>
      </c>
      <c r="W137" s="20"/>
      <c r="X137" s="22"/>
    </row>
    <row r="138" spans="1:24" ht="24" hidden="1">
      <c r="A138" s="5" t="s">
        <v>279</v>
      </c>
      <c r="B138" s="3" t="s">
        <v>1295</v>
      </c>
      <c r="C138" s="89" t="s">
        <v>27</v>
      </c>
      <c r="D138" s="89" t="s">
        <v>280</v>
      </c>
      <c r="E138" s="239" t="s">
        <v>1299</v>
      </c>
      <c r="F138" s="206" t="s">
        <v>1289</v>
      </c>
      <c r="G138" s="91" t="s">
        <v>10</v>
      </c>
      <c r="H138" s="249" t="s">
        <v>229</v>
      </c>
      <c r="I138" s="35" t="s">
        <v>15</v>
      </c>
      <c r="J138" s="207" t="s">
        <v>16</v>
      </c>
      <c r="K138" s="90" t="s">
        <v>612</v>
      </c>
      <c r="L138" s="208">
        <v>152</v>
      </c>
      <c r="M138" s="208">
        <v>152</v>
      </c>
      <c r="N138" s="35">
        <v>100</v>
      </c>
      <c r="O138" s="212" t="s">
        <v>62</v>
      </c>
      <c r="P138" s="90" t="s">
        <v>63</v>
      </c>
      <c r="Q138" s="209">
        <v>5182</v>
      </c>
      <c r="R138" s="89" t="s">
        <v>24</v>
      </c>
      <c r="S138" s="90" t="s">
        <v>25</v>
      </c>
      <c r="T138" s="210" t="s">
        <v>1417</v>
      </c>
      <c r="U138" s="206" t="s">
        <v>1417</v>
      </c>
      <c r="V138" s="211" t="s">
        <v>215</v>
      </c>
      <c r="W138" s="20"/>
      <c r="X138" s="22"/>
    </row>
    <row r="139" spans="1:24" ht="24" hidden="1">
      <c r="A139" s="5" t="s">
        <v>281</v>
      </c>
      <c r="B139" s="3" t="s">
        <v>1295</v>
      </c>
      <c r="C139" s="89" t="s">
        <v>27</v>
      </c>
      <c r="D139" s="89" t="s">
        <v>282</v>
      </c>
      <c r="E139" s="405" t="s">
        <v>1299</v>
      </c>
      <c r="F139" s="206" t="s">
        <v>1289</v>
      </c>
      <c r="G139" s="91" t="s">
        <v>10</v>
      </c>
      <c r="H139" s="89" t="s">
        <v>283</v>
      </c>
      <c r="I139" s="217" t="s">
        <v>1289</v>
      </c>
      <c r="J139" s="207" t="s">
        <v>18</v>
      </c>
      <c r="K139" s="90" t="s">
        <v>612</v>
      </c>
      <c r="L139" s="208">
        <v>16000</v>
      </c>
      <c r="M139" s="208">
        <v>16000</v>
      </c>
      <c r="N139" s="35">
        <v>100</v>
      </c>
      <c r="O139" s="212" t="s">
        <v>62</v>
      </c>
      <c r="P139" s="90" t="s">
        <v>63</v>
      </c>
      <c r="Q139" s="209">
        <v>175070</v>
      </c>
      <c r="R139" s="89" t="s">
        <v>24</v>
      </c>
      <c r="S139" s="90" t="s">
        <v>25</v>
      </c>
      <c r="T139" s="210" t="s">
        <v>1417</v>
      </c>
      <c r="U139" s="206" t="s">
        <v>1417</v>
      </c>
      <c r="V139" s="211" t="s">
        <v>215</v>
      </c>
      <c r="W139" s="21"/>
      <c r="X139" s="22"/>
    </row>
    <row r="140" spans="1:24" ht="24" hidden="1">
      <c r="A140" s="5" t="s">
        <v>284</v>
      </c>
      <c r="B140" s="3" t="s">
        <v>1295</v>
      </c>
      <c r="C140" s="91" t="s">
        <v>371</v>
      </c>
      <c r="D140" s="89" t="s">
        <v>285</v>
      </c>
      <c r="E140" s="206" t="s">
        <v>1289</v>
      </c>
      <c r="F140" s="206" t="s">
        <v>1289</v>
      </c>
      <c r="G140" s="91" t="s">
        <v>10</v>
      </c>
      <c r="H140" s="249" t="s">
        <v>286</v>
      </c>
      <c r="I140" s="35" t="s">
        <v>15</v>
      </c>
      <c r="J140" s="207" t="s">
        <v>16</v>
      </c>
      <c r="K140" s="90" t="s">
        <v>612</v>
      </c>
      <c r="L140" s="208">
        <v>152</v>
      </c>
      <c r="M140" s="208">
        <v>152</v>
      </c>
      <c r="N140" s="35">
        <v>100</v>
      </c>
      <c r="O140" s="212" t="s">
        <v>62</v>
      </c>
      <c r="P140" s="90" t="s">
        <v>63</v>
      </c>
      <c r="Q140" s="209">
        <v>18345</v>
      </c>
      <c r="R140" s="89" t="s">
        <v>24</v>
      </c>
      <c r="S140" s="90" t="s">
        <v>25</v>
      </c>
      <c r="T140" s="210" t="s">
        <v>1417</v>
      </c>
      <c r="U140" s="206" t="s">
        <v>1417</v>
      </c>
      <c r="V140" s="211" t="s">
        <v>215</v>
      </c>
      <c r="W140" s="20"/>
      <c r="X140" s="22"/>
    </row>
    <row r="141" spans="1:24" ht="24" hidden="1">
      <c r="A141" s="5" t="s">
        <v>287</v>
      </c>
      <c r="B141" s="3" t="s">
        <v>1295</v>
      </c>
      <c r="C141" s="89" t="s">
        <v>27</v>
      </c>
      <c r="D141" s="89" t="s">
        <v>288</v>
      </c>
      <c r="E141" s="239" t="s">
        <v>1299</v>
      </c>
      <c r="F141" s="206" t="s">
        <v>1289</v>
      </c>
      <c r="G141" s="91" t="s">
        <v>10</v>
      </c>
      <c r="H141" s="89" t="s">
        <v>229</v>
      </c>
      <c r="I141" s="35" t="s">
        <v>15</v>
      </c>
      <c r="J141" s="207" t="s">
        <v>16</v>
      </c>
      <c r="K141" s="90" t="s">
        <v>612</v>
      </c>
      <c r="L141" s="208">
        <v>51</v>
      </c>
      <c r="M141" s="208">
        <v>51</v>
      </c>
      <c r="N141" s="35">
        <v>100</v>
      </c>
      <c r="O141" s="35" t="s">
        <v>63</v>
      </c>
      <c r="P141" s="90" t="s">
        <v>63</v>
      </c>
      <c r="Q141" s="206" t="s">
        <v>1289</v>
      </c>
      <c r="R141" s="89" t="s">
        <v>24</v>
      </c>
      <c r="S141" s="89" t="s">
        <v>223</v>
      </c>
      <c r="T141" s="210" t="s">
        <v>1417</v>
      </c>
      <c r="U141" s="206" t="s">
        <v>1417</v>
      </c>
      <c r="V141" s="211" t="s">
        <v>215</v>
      </c>
      <c r="W141" s="21"/>
      <c r="X141" s="22"/>
    </row>
    <row r="142" spans="1:24" ht="24" hidden="1">
      <c r="A142" s="5" t="s">
        <v>289</v>
      </c>
      <c r="B142" s="3" t="s">
        <v>1295</v>
      </c>
      <c r="C142" s="89" t="s">
        <v>27</v>
      </c>
      <c r="D142" s="89" t="s">
        <v>290</v>
      </c>
      <c r="E142" s="239" t="s">
        <v>1299</v>
      </c>
      <c r="F142" s="206" t="s">
        <v>1289</v>
      </c>
      <c r="G142" s="91" t="s">
        <v>10</v>
      </c>
      <c r="H142" s="249" t="s">
        <v>226</v>
      </c>
      <c r="I142" s="35" t="s">
        <v>15</v>
      </c>
      <c r="J142" s="207" t="s">
        <v>18</v>
      </c>
      <c r="K142" s="90" t="s">
        <v>612</v>
      </c>
      <c r="L142" s="208">
        <v>152</v>
      </c>
      <c r="M142" s="208">
        <v>152</v>
      </c>
      <c r="N142" s="35">
        <v>100</v>
      </c>
      <c r="O142" s="35" t="s">
        <v>63</v>
      </c>
      <c r="P142" s="90" t="s">
        <v>63</v>
      </c>
      <c r="Q142" s="209">
        <v>40000</v>
      </c>
      <c r="R142" s="89" t="s">
        <v>24</v>
      </c>
      <c r="S142" s="90" t="s">
        <v>25</v>
      </c>
      <c r="T142" s="210" t="s">
        <v>1417</v>
      </c>
      <c r="U142" s="206" t="s">
        <v>1417</v>
      </c>
      <c r="V142" s="211" t="s">
        <v>215</v>
      </c>
      <c r="W142" s="20"/>
      <c r="X142" s="22"/>
    </row>
    <row r="143" spans="1:24" ht="36" hidden="1">
      <c r="A143" s="5" t="s">
        <v>291</v>
      </c>
      <c r="B143" s="3" t="s">
        <v>1295</v>
      </c>
      <c r="C143" s="89" t="s">
        <v>27</v>
      </c>
      <c r="D143" s="89" t="s">
        <v>292</v>
      </c>
      <c r="E143" s="206" t="s">
        <v>1289</v>
      </c>
      <c r="F143" s="206" t="s">
        <v>1289</v>
      </c>
      <c r="G143" s="91" t="s">
        <v>10</v>
      </c>
      <c r="H143" s="105" t="s">
        <v>293</v>
      </c>
      <c r="I143" s="35" t="s">
        <v>15</v>
      </c>
      <c r="J143" s="207" t="s">
        <v>16</v>
      </c>
      <c r="K143" s="90" t="s">
        <v>612</v>
      </c>
      <c r="L143" s="208">
        <v>72000</v>
      </c>
      <c r="M143" s="208">
        <v>72000</v>
      </c>
      <c r="N143" s="35">
        <v>100</v>
      </c>
      <c r="O143" s="212" t="s">
        <v>62</v>
      </c>
      <c r="P143" s="90" t="s">
        <v>63</v>
      </c>
      <c r="Q143" s="209">
        <v>797221</v>
      </c>
      <c r="R143" s="89" t="s">
        <v>24</v>
      </c>
      <c r="S143" s="89" t="s">
        <v>294</v>
      </c>
      <c r="T143" s="210" t="s">
        <v>1417</v>
      </c>
      <c r="U143" s="206" t="s">
        <v>1417</v>
      </c>
      <c r="V143" s="211" t="s">
        <v>215</v>
      </c>
      <c r="W143" s="21"/>
      <c r="X143" s="22"/>
    </row>
    <row r="144" spans="1:24" ht="24" hidden="1">
      <c r="A144" s="37" t="s">
        <v>304</v>
      </c>
      <c r="B144" s="3" t="s">
        <v>1295</v>
      </c>
      <c r="C144" s="105" t="s">
        <v>1300</v>
      </c>
      <c r="D144" s="105" t="s">
        <v>1300</v>
      </c>
      <c r="E144" s="206" t="s">
        <v>1289</v>
      </c>
      <c r="F144" s="206" t="s">
        <v>1289</v>
      </c>
      <c r="G144" s="105" t="s">
        <v>1300</v>
      </c>
      <c r="H144" s="105" t="s">
        <v>1300</v>
      </c>
      <c r="I144" s="105" t="s">
        <v>1300</v>
      </c>
      <c r="J144" s="100" t="s">
        <v>18</v>
      </c>
      <c r="K144" s="35" t="s">
        <v>612</v>
      </c>
      <c r="L144" s="212">
        <v>24602</v>
      </c>
      <c r="M144" s="212">
        <v>20000</v>
      </c>
      <c r="N144" s="35">
        <v>81</v>
      </c>
      <c r="O144" s="35" t="s">
        <v>63</v>
      </c>
      <c r="P144" s="206" t="s">
        <v>1289</v>
      </c>
      <c r="Q144" s="218">
        <v>89000</v>
      </c>
      <c r="R144" s="100" t="s">
        <v>210</v>
      </c>
      <c r="S144" s="105" t="s">
        <v>1300</v>
      </c>
      <c r="T144" s="94" t="s">
        <v>1300</v>
      </c>
      <c r="U144" s="105" t="s">
        <v>1300</v>
      </c>
      <c r="V144" s="206" t="s">
        <v>1289</v>
      </c>
      <c r="W144" s="21"/>
      <c r="X144" s="22"/>
    </row>
    <row r="145" spans="1:24" ht="36" hidden="1">
      <c r="A145" s="5" t="s">
        <v>295</v>
      </c>
      <c r="B145" s="3" t="s">
        <v>1295</v>
      </c>
      <c r="C145" s="89" t="s">
        <v>27</v>
      </c>
      <c r="D145" s="89" t="s">
        <v>296</v>
      </c>
      <c r="E145" s="206" t="s">
        <v>1289</v>
      </c>
      <c r="F145" s="206" t="s">
        <v>1289</v>
      </c>
      <c r="G145" s="91" t="s">
        <v>10</v>
      </c>
      <c r="H145" s="89" t="s">
        <v>297</v>
      </c>
      <c r="I145" s="35" t="s">
        <v>15</v>
      </c>
      <c r="J145" s="207" t="s">
        <v>16</v>
      </c>
      <c r="K145" s="90" t="s">
        <v>612</v>
      </c>
      <c r="L145" s="208">
        <v>3000</v>
      </c>
      <c r="M145" s="208">
        <v>3000</v>
      </c>
      <c r="N145" s="35">
        <v>100</v>
      </c>
      <c r="O145" s="212" t="s">
        <v>62</v>
      </c>
      <c r="P145" s="90" t="s">
        <v>63</v>
      </c>
      <c r="Q145" s="209">
        <v>15112</v>
      </c>
      <c r="R145" s="89" t="s">
        <v>24</v>
      </c>
      <c r="S145" s="90" t="s">
        <v>25</v>
      </c>
      <c r="T145" s="210" t="s">
        <v>1417</v>
      </c>
      <c r="U145" s="206" t="s">
        <v>1417</v>
      </c>
      <c r="V145" s="211" t="s">
        <v>215</v>
      </c>
      <c r="W145" s="21"/>
      <c r="X145" s="22"/>
    </row>
    <row r="146" spans="1:24" hidden="1">
      <c r="A146" s="5" t="s">
        <v>298</v>
      </c>
      <c r="B146" s="3" t="s">
        <v>1295</v>
      </c>
      <c r="C146" s="89" t="s">
        <v>27</v>
      </c>
      <c r="D146" s="89" t="s">
        <v>299</v>
      </c>
      <c r="E146" s="406" t="s">
        <v>1299</v>
      </c>
      <c r="F146" s="206" t="s">
        <v>1289</v>
      </c>
      <c r="G146" s="91" t="s">
        <v>10</v>
      </c>
      <c r="H146" s="249" t="s">
        <v>229</v>
      </c>
      <c r="I146" s="35" t="s">
        <v>15</v>
      </c>
      <c r="J146" s="207" t="s">
        <v>16</v>
      </c>
      <c r="K146" s="90" t="s">
        <v>612</v>
      </c>
      <c r="L146" s="208">
        <v>152</v>
      </c>
      <c r="M146" s="208">
        <v>152</v>
      </c>
      <c r="N146" s="35">
        <v>100</v>
      </c>
      <c r="O146" s="212" t="s">
        <v>62</v>
      </c>
      <c r="P146" s="90" t="s">
        <v>63</v>
      </c>
      <c r="Q146" s="209">
        <v>1769920</v>
      </c>
      <c r="R146" s="89" t="s">
        <v>24</v>
      </c>
      <c r="S146" s="90" t="s">
        <v>25</v>
      </c>
      <c r="T146" s="210" t="s">
        <v>1417</v>
      </c>
      <c r="U146" s="206" t="s">
        <v>1417</v>
      </c>
      <c r="V146" s="211" t="s">
        <v>215</v>
      </c>
      <c r="W146" s="21"/>
      <c r="X146" s="22"/>
    </row>
    <row r="147" spans="1:24" ht="36" hidden="1">
      <c r="A147" s="5" t="s">
        <v>300</v>
      </c>
      <c r="B147" s="3" t="s">
        <v>1295</v>
      </c>
      <c r="C147" s="89" t="s">
        <v>27</v>
      </c>
      <c r="D147" s="89" t="s">
        <v>301</v>
      </c>
      <c r="E147" s="239" t="s">
        <v>1299</v>
      </c>
      <c r="F147" s="206" t="s">
        <v>1289</v>
      </c>
      <c r="G147" s="91" t="s">
        <v>10</v>
      </c>
      <c r="H147" s="89" t="s">
        <v>229</v>
      </c>
      <c r="I147" s="35" t="s">
        <v>15</v>
      </c>
      <c r="J147" s="207" t="s">
        <v>16</v>
      </c>
      <c r="K147" s="90" t="s">
        <v>612</v>
      </c>
      <c r="L147" s="208">
        <v>152</v>
      </c>
      <c r="M147" s="208">
        <v>152</v>
      </c>
      <c r="N147" s="35">
        <v>100</v>
      </c>
      <c r="O147" s="35" t="s">
        <v>63</v>
      </c>
      <c r="P147" s="90" t="s">
        <v>63</v>
      </c>
      <c r="Q147" s="287">
        <v>6115</v>
      </c>
      <c r="R147" s="89" t="s">
        <v>24</v>
      </c>
      <c r="S147" s="90" t="s">
        <v>25</v>
      </c>
      <c r="T147" s="210" t="s">
        <v>1417</v>
      </c>
      <c r="U147" s="206" t="s">
        <v>1417</v>
      </c>
      <c r="V147" s="211" t="s">
        <v>215</v>
      </c>
      <c r="W147" s="26"/>
      <c r="X147" s="22"/>
    </row>
    <row r="148" spans="1:24" ht="24" hidden="1">
      <c r="A148" s="5" t="s">
        <v>302</v>
      </c>
      <c r="B148" s="3" t="s">
        <v>1295</v>
      </c>
      <c r="C148" s="89" t="s">
        <v>27</v>
      </c>
      <c r="D148" s="89" t="s">
        <v>303</v>
      </c>
      <c r="E148" s="206" t="s">
        <v>1289</v>
      </c>
      <c r="F148" s="206" t="s">
        <v>1289</v>
      </c>
      <c r="G148" s="91" t="s">
        <v>10</v>
      </c>
      <c r="H148" s="249" t="s">
        <v>229</v>
      </c>
      <c r="I148" s="35" t="s">
        <v>15</v>
      </c>
      <c r="J148" s="207" t="s">
        <v>16</v>
      </c>
      <c r="K148" s="90" t="s">
        <v>612</v>
      </c>
      <c r="L148" s="215">
        <v>152</v>
      </c>
      <c r="M148" s="215">
        <v>152</v>
      </c>
      <c r="N148" s="35">
        <v>100</v>
      </c>
      <c r="O148" s="35" t="s">
        <v>63</v>
      </c>
      <c r="P148" s="90" t="s">
        <v>63</v>
      </c>
      <c r="Q148" s="206" t="s">
        <v>1289</v>
      </c>
      <c r="R148" s="249" t="s">
        <v>24</v>
      </c>
      <c r="S148" s="90" t="s">
        <v>25</v>
      </c>
      <c r="T148" s="210" t="s">
        <v>1417</v>
      </c>
      <c r="U148" s="206" t="s">
        <v>1417</v>
      </c>
      <c r="V148" s="211" t="s">
        <v>215</v>
      </c>
      <c r="W148" s="21"/>
      <c r="X148" s="22"/>
    </row>
    <row r="149" spans="1:24" ht="36" hidden="1">
      <c r="A149" s="5" t="s">
        <v>305</v>
      </c>
      <c r="B149" s="3" t="s">
        <v>1295</v>
      </c>
      <c r="C149" s="89" t="s">
        <v>27</v>
      </c>
      <c r="D149" s="89" t="s">
        <v>306</v>
      </c>
      <c r="E149" s="239" t="s">
        <v>1299</v>
      </c>
      <c r="F149" s="206" t="s">
        <v>1289</v>
      </c>
      <c r="G149" s="91" t="s">
        <v>10</v>
      </c>
      <c r="H149" s="206" t="s">
        <v>1418</v>
      </c>
      <c r="I149" s="35" t="s">
        <v>15</v>
      </c>
      <c r="J149" s="207" t="s">
        <v>16</v>
      </c>
      <c r="K149" s="90" t="s">
        <v>612</v>
      </c>
      <c r="L149" s="208">
        <v>152</v>
      </c>
      <c r="M149" s="208">
        <v>152</v>
      </c>
      <c r="N149" s="35">
        <v>100</v>
      </c>
      <c r="O149" s="212" t="s">
        <v>62</v>
      </c>
      <c r="P149" s="90" t="s">
        <v>63</v>
      </c>
      <c r="Q149" s="209">
        <v>4288</v>
      </c>
      <c r="R149" s="89" t="s">
        <v>24</v>
      </c>
      <c r="S149" s="90" t="s">
        <v>25</v>
      </c>
      <c r="T149" s="210" t="s">
        <v>1417</v>
      </c>
      <c r="U149" s="206" t="s">
        <v>1417</v>
      </c>
      <c r="V149" s="211" t="s">
        <v>215</v>
      </c>
      <c r="W149" s="21"/>
      <c r="X149" s="22"/>
    </row>
    <row r="150" spans="1:24" hidden="1">
      <c r="A150" s="5" t="s">
        <v>307</v>
      </c>
      <c r="B150" s="3" t="s">
        <v>1295</v>
      </c>
      <c r="C150" s="89" t="s">
        <v>27</v>
      </c>
      <c r="D150" s="89" t="s">
        <v>308</v>
      </c>
      <c r="E150" s="239" t="s">
        <v>1299</v>
      </c>
      <c r="F150" s="206" t="s">
        <v>1289</v>
      </c>
      <c r="G150" s="91" t="s">
        <v>10</v>
      </c>
      <c r="H150" s="249" t="s">
        <v>229</v>
      </c>
      <c r="I150" s="35" t="s">
        <v>15</v>
      </c>
      <c r="J150" s="207" t="s">
        <v>16</v>
      </c>
      <c r="K150" s="90" t="s">
        <v>612</v>
      </c>
      <c r="L150" s="208">
        <v>152</v>
      </c>
      <c r="M150" s="208">
        <v>152</v>
      </c>
      <c r="N150" s="35">
        <v>100</v>
      </c>
      <c r="O150" s="212" t="s">
        <v>62</v>
      </c>
      <c r="P150" s="90" t="s">
        <v>63</v>
      </c>
      <c r="Q150" s="209">
        <v>605385</v>
      </c>
      <c r="R150" s="89" t="s">
        <v>24</v>
      </c>
      <c r="S150" s="90" t="s">
        <v>25</v>
      </c>
      <c r="T150" s="210" t="s">
        <v>1417</v>
      </c>
      <c r="U150" s="206" t="s">
        <v>1417</v>
      </c>
      <c r="V150" s="211" t="s">
        <v>215</v>
      </c>
      <c r="W150" s="21"/>
      <c r="X150" s="22"/>
    </row>
    <row r="151" spans="1:24" ht="24" hidden="1">
      <c r="A151" s="5" t="s">
        <v>309</v>
      </c>
      <c r="B151" s="3" t="s">
        <v>1295</v>
      </c>
      <c r="C151" s="89" t="s">
        <v>221</v>
      </c>
      <c r="D151" s="89" t="s">
        <v>310</v>
      </c>
      <c r="E151" s="206" t="s">
        <v>1289</v>
      </c>
      <c r="F151" s="206" t="s">
        <v>1289</v>
      </c>
      <c r="G151" s="91" t="s">
        <v>10</v>
      </c>
      <c r="H151" s="89" t="s">
        <v>311</v>
      </c>
      <c r="I151" s="35" t="s">
        <v>15</v>
      </c>
      <c r="J151" s="207" t="s">
        <v>16</v>
      </c>
      <c r="K151" s="90" t="s">
        <v>612</v>
      </c>
      <c r="L151" s="208">
        <v>17</v>
      </c>
      <c r="M151" s="208">
        <v>17</v>
      </c>
      <c r="N151" s="35">
        <v>100</v>
      </c>
      <c r="O151" s="212" t="s">
        <v>62</v>
      </c>
      <c r="P151" s="90" t="s">
        <v>63</v>
      </c>
      <c r="Q151" s="287">
        <v>298</v>
      </c>
      <c r="R151" s="89" t="s">
        <v>24</v>
      </c>
      <c r="S151" s="90" t="s">
        <v>25</v>
      </c>
      <c r="T151" s="210" t="s">
        <v>1417</v>
      </c>
      <c r="U151" s="206" t="s">
        <v>1417</v>
      </c>
      <c r="V151" s="211" t="s">
        <v>215</v>
      </c>
      <c r="W151" s="21"/>
      <c r="X151" s="22"/>
    </row>
    <row r="152" spans="1:24" ht="36" hidden="1">
      <c r="A152" s="5" t="s">
        <v>312</v>
      </c>
      <c r="B152" s="3" t="s">
        <v>1295</v>
      </c>
      <c r="C152" s="89" t="s">
        <v>27</v>
      </c>
      <c r="D152" s="89" t="s">
        <v>313</v>
      </c>
      <c r="E152" s="239" t="s">
        <v>1299</v>
      </c>
      <c r="F152" s="206" t="s">
        <v>1289</v>
      </c>
      <c r="G152" s="91" t="s">
        <v>10</v>
      </c>
      <c r="H152" s="89" t="s">
        <v>229</v>
      </c>
      <c r="I152" s="35" t="s">
        <v>15</v>
      </c>
      <c r="J152" s="207" t="s">
        <v>16</v>
      </c>
      <c r="K152" s="90" t="s">
        <v>612</v>
      </c>
      <c r="L152" s="208">
        <v>152</v>
      </c>
      <c r="M152" s="208">
        <v>152</v>
      </c>
      <c r="N152" s="35">
        <v>100</v>
      </c>
      <c r="O152" s="35" t="s">
        <v>63</v>
      </c>
      <c r="P152" s="90" t="s">
        <v>63</v>
      </c>
      <c r="Q152" s="209">
        <v>2000</v>
      </c>
      <c r="R152" s="89" t="s">
        <v>24</v>
      </c>
      <c r="S152" s="90" t="s">
        <v>25</v>
      </c>
      <c r="T152" s="210" t="s">
        <v>1417</v>
      </c>
      <c r="U152" s="206" t="s">
        <v>1417</v>
      </c>
      <c r="V152" s="211" t="s">
        <v>215</v>
      </c>
      <c r="W152" s="21"/>
      <c r="X152" s="22"/>
    </row>
    <row r="153" spans="1:24" hidden="1">
      <c r="A153" s="5" t="s">
        <v>314</v>
      </c>
      <c r="B153" s="3" t="s">
        <v>1295</v>
      </c>
      <c r="C153" s="89" t="s">
        <v>27</v>
      </c>
      <c r="D153" s="89" t="s">
        <v>315</v>
      </c>
      <c r="E153" s="239" t="s">
        <v>1299</v>
      </c>
      <c r="F153" s="206" t="s">
        <v>1289</v>
      </c>
      <c r="G153" s="91" t="s">
        <v>10</v>
      </c>
      <c r="H153" s="105" t="s">
        <v>229</v>
      </c>
      <c r="I153" s="217" t="s">
        <v>1289</v>
      </c>
      <c r="J153" s="207" t="s">
        <v>16</v>
      </c>
      <c r="K153" s="90" t="s">
        <v>612</v>
      </c>
      <c r="L153" s="208">
        <v>152</v>
      </c>
      <c r="M153" s="208">
        <v>152</v>
      </c>
      <c r="N153" s="35">
        <v>100</v>
      </c>
      <c r="O153" s="212" t="s">
        <v>62</v>
      </c>
      <c r="P153" s="90" t="s">
        <v>63</v>
      </c>
      <c r="Q153" s="209">
        <v>54722</v>
      </c>
      <c r="R153" s="89" t="s">
        <v>24</v>
      </c>
      <c r="S153" s="90" t="s">
        <v>25</v>
      </c>
      <c r="T153" s="210" t="s">
        <v>1417</v>
      </c>
      <c r="U153" s="206" t="s">
        <v>1417</v>
      </c>
      <c r="V153" s="211" t="s">
        <v>215</v>
      </c>
      <c r="W153" s="21"/>
      <c r="X153" s="22"/>
    </row>
    <row r="154" spans="1:24" ht="48" hidden="1">
      <c r="A154" s="5" t="s">
        <v>317</v>
      </c>
      <c r="B154" s="3" t="s">
        <v>1295</v>
      </c>
      <c r="C154" s="89" t="s">
        <v>27</v>
      </c>
      <c r="D154" s="89" t="s">
        <v>318</v>
      </c>
      <c r="E154" s="239" t="s">
        <v>1299</v>
      </c>
      <c r="F154" s="206" t="s">
        <v>1289</v>
      </c>
      <c r="G154" s="91" t="s">
        <v>10</v>
      </c>
      <c r="H154" s="89" t="s">
        <v>316</v>
      </c>
      <c r="I154" s="35" t="s">
        <v>13</v>
      </c>
      <c r="J154" s="207" t="s">
        <v>16</v>
      </c>
      <c r="K154" s="90" t="s">
        <v>612</v>
      </c>
      <c r="L154" s="208">
        <v>152</v>
      </c>
      <c r="M154" s="208">
        <v>152</v>
      </c>
      <c r="N154" s="35">
        <v>100</v>
      </c>
      <c r="O154" s="35" t="s">
        <v>63</v>
      </c>
      <c r="P154" s="90" t="s">
        <v>63</v>
      </c>
      <c r="Q154" s="209">
        <v>15000</v>
      </c>
      <c r="R154" s="89" t="s">
        <v>24</v>
      </c>
      <c r="S154" s="90" t="s">
        <v>25</v>
      </c>
      <c r="T154" s="210" t="s">
        <v>1417</v>
      </c>
      <c r="U154" s="206" t="s">
        <v>1417</v>
      </c>
      <c r="V154" s="211" t="s">
        <v>215</v>
      </c>
      <c r="W154" s="21"/>
      <c r="X154" s="22"/>
    </row>
    <row r="155" spans="1:24" ht="48.75" hidden="1" customHeight="1">
      <c r="A155" s="5" t="s">
        <v>319</v>
      </c>
      <c r="B155" s="3" t="s">
        <v>1295</v>
      </c>
      <c r="C155" s="89" t="s">
        <v>27</v>
      </c>
      <c r="D155" s="206" t="s">
        <v>1289</v>
      </c>
      <c r="E155" s="206" t="s">
        <v>1289</v>
      </c>
      <c r="F155" s="206" t="s">
        <v>1289</v>
      </c>
      <c r="G155" s="206" t="s">
        <v>1289</v>
      </c>
      <c r="H155" s="206" t="s">
        <v>1418</v>
      </c>
      <c r="I155" s="217" t="s">
        <v>1289</v>
      </c>
      <c r="J155" s="207" t="s">
        <v>18</v>
      </c>
      <c r="K155" s="90" t="s">
        <v>612</v>
      </c>
      <c r="L155" s="208">
        <v>2200</v>
      </c>
      <c r="M155" s="243">
        <v>2200</v>
      </c>
      <c r="N155" s="35">
        <v>100</v>
      </c>
      <c r="O155" s="35" t="s">
        <v>63</v>
      </c>
      <c r="P155" s="90" t="s">
        <v>63</v>
      </c>
      <c r="Q155" s="209">
        <v>48000</v>
      </c>
      <c r="R155" s="89" t="s">
        <v>24</v>
      </c>
      <c r="S155" s="90" t="s">
        <v>25</v>
      </c>
      <c r="T155" s="210" t="s">
        <v>1417</v>
      </c>
      <c r="U155" s="206" t="s">
        <v>1417</v>
      </c>
      <c r="V155" s="211" t="s">
        <v>215</v>
      </c>
      <c r="W155" s="27"/>
      <c r="X155" s="22"/>
    </row>
    <row r="156" spans="1:24" ht="36" hidden="1">
      <c r="A156" s="58" t="s">
        <v>118</v>
      </c>
      <c r="B156" s="5" t="s">
        <v>960</v>
      </c>
      <c r="C156" s="91" t="s">
        <v>28</v>
      </c>
      <c r="D156" s="87" t="s">
        <v>120</v>
      </c>
      <c r="E156" s="239" t="s">
        <v>1299</v>
      </c>
      <c r="F156" s="206" t="s">
        <v>1289</v>
      </c>
      <c r="G156" s="91" t="s">
        <v>8</v>
      </c>
      <c r="H156" s="87" t="s">
        <v>121</v>
      </c>
      <c r="I156" s="35" t="s">
        <v>15</v>
      </c>
      <c r="J156" s="207" t="s">
        <v>18</v>
      </c>
      <c r="K156" s="207" t="s">
        <v>19</v>
      </c>
      <c r="L156" s="240">
        <v>6</v>
      </c>
      <c r="M156" s="240">
        <v>6</v>
      </c>
      <c r="N156" s="35">
        <v>100</v>
      </c>
      <c r="O156" s="212" t="s">
        <v>62</v>
      </c>
      <c r="P156" s="90" t="s">
        <v>63</v>
      </c>
      <c r="Q156" s="241">
        <v>60.72</v>
      </c>
      <c r="R156" s="413" t="s">
        <v>24</v>
      </c>
      <c r="S156" s="90" t="s">
        <v>25</v>
      </c>
      <c r="T156" s="210" t="s">
        <v>1417</v>
      </c>
      <c r="U156" s="206" t="s">
        <v>1417</v>
      </c>
      <c r="V156" s="225" t="s">
        <v>961</v>
      </c>
    </row>
    <row r="157" spans="1:24" ht="87.75" hidden="1" customHeight="1">
      <c r="A157" s="58" t="s">
        <v>122</v>
      </c>
      <c r="B157" s="5" t="s">
        <v>960</v>
      </c>
      <c r="C157" s="91" t="s">
        <v>28</v>
      </c>
      <c r="D157" s="87" t="s">
        <v>123</v>
      </c>
      <c r="E157" s="239" t="s">
        <v>1299</v>
      </c>
      <c r="F157" s="206" t="s">
        <v>1289</v>
      </c>
      <c r="G157" s="91" t="s">
        <v>8</v>
      </c>
      <c r="H157" s="87" t="s">
        <v>124</v>
      </c>
      <c r="I157" s="35" t="s">
        <v>15</v>
      </c>
      <c r="J157" s="207" t="s">
        <v>18</v>
      </c>
      <c r="K157" s="207" t="s">
        <v>19</v>
      </c>
      <c r="L157" s="240">
        <v>4</v>
      </c>
      <c r="M157" s="240">
        <v>4</v>
      </c>
      <c r="N157" s="35">
        <v>100</v>
      </c>
      <c r="O157" s="212" t="s">
        <v>62</v>
      </c>
      <c r="P157" s="90" t="s">
        <v>62</v>
      </c>
      <c r="Q157" s="241">
        <v>29.62</v>
      </c>
      <c r="R157" s="413" t="s">
        <v>1621</v>
      </c>
      <c r="S157" s="90" t="s">
        <v>25</v>
      </c>
      <c r="T157" s="210" t="s">
        <v>1417</v>
      </c>
      <c r="U157" s="206" t="s">
        <v>1417</v>
      </c>
      <c r="V157" s="225" t="s">
        <v>961</v>
      </c>
    </row>
    <row r="158" spans="1:24" ht="91.5" hidden="1" customHeight="1">
      <c r="A158" s="58" t="s">
        <v>125</v>
      </c>
      <c r="B158" s="5" t="s">
        <v>960</v>
      </c>
      <c r="C158" s="91" t="s">
        <v>28</v>
      </c>
      <c r="D158" s="87" t="s">
        <v>126</v>
      </c>
      <c r="E158" s="239" t="s">
        <v>1299</v>
      </c>
      <c r="F158" s="206" t="s">
        <v>1289</v>
      </c>
      <c r="G158" s="91" t="s">
        <v>8</v>
      </c>
      <c r="H158" s="87" t="s">
        <v>124</v>
      </c>
      <c r="I158" s="35" t="s">
        <v>15</v>
      </c>
      <c r="J158" s="207" t="s">
        <v>18</v>
      </c>
      <c r="K158" s="207" t="s">
        <v>19</v>
      </c>
      <c r="L158" s="240">
        <v>3</v>
      </c>
      <c r="M158" s="240">
        <v>3</v>
      </c>
      <c r="N158" s="35">
        <v>100</v>
      </c>
      <c r="O158" s="212" t="s">
        <v>62</v>
      </c>
      <c r="P158" s="90" t="s">
        <v>62</v>
      </c>
      <c r="Q158" s="241">
        <v>22.215</v>
      </c>
      <c r="R158" s="413" t="s">
        <v>1621</v>
      </c>
      <c r="S158" s="90" t="s">
        <v>31</v>
      </c>
      <c r="T158" s="210" t="s">
        <v>1417</v>
      </c>
      <c r="U158" s="206" t="s">
        <v>1417</v>
      </c>
      <c r="V158" s="225" t="s">
        <v>961</v>
      </c>
    </row>
    <row r="159" spans="1:24" ht="45" hidden="1" customHeight="1">
      <c r="A159" s="58" t="s">
        <v>127</v>
      </c>
      <c r="B159" s="5" t="s">
        <v>960</v>
      </c>
      <c r="C159" s="91" t="s">
        <v>28</v>
      </c>
      <c r="D159" s="87" t="s">
        <v>126</v>
      </c>
      <c r="E159" s="239" t="s">
        <v>1299</v>
      </c>
      <c r="F159" s="206" t="s">
        <v>1289</v>
      </c>
      <c r="G159" s="91" t="s">
        <v>8</v>
      </c>
      <c r="H159" s="87" t="s">
        <v>124</v>
      </c>
      <c r="I159" s="35" t="s">
        <v>15</v>
      </c>
      <c r="J159" s="207" t="s">
        <v>18</v>
      </c>
      <c r="K159" s="207" t="s">
        <v>19</v>
      </c>
      <c r="L159" s="240">
        <v>6</v>
      </c>
      <c r="M159" s="240">
        <v>6</v>
      </c>
      <c r="N159" s="35">
        <v>100</v>
      </c>
      <c r="O159" s="212" t="s">
        <v>62</v>
      </c>
      <c r="P159" s="90" t="s">
        <v>62</v>
      </c>
      <c r="Q159" s="241">
        <v>44.43</v>
      </c>
      <c r="R159" s="413" t="s">
        <v>1621</v>
      </c>
      <c r="S159" s="90" t="s">
        <v>37</v>
      </c>
      <c r="T159" s="210" t="s">
        <v>1417</v>
      </c>
      <c r="U159" s="206" t="s">
        <v>1417</v>
      </c>
      <c r="V159" s="225" t="s">
        <v>961</v>
      </c>
    </row>
    <row r="160" spans="1:24" ht="36" hidden="1">
      <c r="A160" s="404" t="s">
        <v>128</v>
      </c>
      <c r="B160" s="5" t="s">
        <v>960</v>
      </c>
      <c r="C160" s="91" t="s">
        <v>28</v>
      </c>
      <c r="D160" s="87" t="s">
        <v>129</v>
      </c>
      <c r="E160" s="206" t="s">
        <v>1289</v>
      </c>
      <c r="F160" s="206" t="s">
        <v>1289</v>
      </c>
      <c r="G160" s="91" t="s">
        <v>8</v>
      </c>
      <c r="H160" s="87" t="s">
        <v>121</v>
      </c>
      <c r="I160" s="35" t="s">
        <v>15</v>
      </c>
      <c r="J160" s="207" t="s">
        <v>16</v>
      </c>
      <c r="K160" s="207" t="s">
        <v>19</v>
      </c>
      <c r="L160" s="240">
        <v>6</v>
      </c>
      <c r="M160" s="240">
        <v>6</v>
      </c>
      <c r="N160" s="35">
        <v>100</v>
      </c>
      <c r="O160" s="212" t="s">
        <v>62</v>
      </c>
      <c r="P160" s="90" t="s">
        <v>62</v>
      </c>
      <c r="Q160" s="241">
        <v>30.36</v>
      </c>
      <c r="R160" s="90" t="s">
        <v>24</v>
      </c>
      <c r="S160" s="90" t="s">
        <v>31</v>
      </c>
      <c r="T160" s="210" t="s">
        <v>1417</v>
      </c>
      <c r="U160" s="206" t="s">
        <v>1417</v>
      </c>
      <c r="V160" s="225" t="s">
        <v>961</v>
      </c>
    </row>
    <row r="161" spans="1:22" ht="24" hidden="1">
      <c r="A161" s="58" t="s">
        <v>130</v>
      </c>
      <c r="B161" s="5" t="s">
        <v>960</v>
      </c>
      <c r="C161" s="91" t="s">
        <v>28</v>
      </c>
      <c r="D161" s="87" t="s">
        <v>131</v>
      </c>
      <c r="E161" s="206" t="s">
        <v>1289</v>
      </c>
      <c r="F161" s="206" t="s">
        <v>1289</v>
      </c>
      <c r="G161" s="91" t="s">
        <v>8</v>
      </c>
      <c r="H161" s="87" t="s">
        <v>121</v>
      </c>
      <c r="I161" s="35" t="s">
        <v>15</v>
      </c>
      <c r="J161" s="207" t="s">
        <v>18</v>
      </c>
      <c r="K161" s="207" t="s">
        <v>19</v>
      </c>
      <c r="L161" s="240">
        <v>17</v>
      </c>
      <c r="M161" s="240">
        <v>17</v>
      </c>
      <c r="N161" s="35">
        <v>100</v>
      </c>
      <c r="O161" s="212" t="s">
        <v>62</v>
      </c>
      <c r="P161" s="90" t="s">
        <v>63</v>
      </c>
      <c r="Q161" s="252">
        <v>574.26</v>
      </c>
      <c r="R161" s="90" t="s">
        <v>24</v>
      </c>
      <c r="S161" s="90" t="s">
        <v>37</v>
      </c>
      <c r="T161" s="210" t="s">
        <v>1417</v>
      </c>
      <c r="U161" s="206" t="s">
        <v>1417</v>
      </c>
      <c r="V161" s="225" t="s">
        <v>961</v>
      </c>
    </row>
    <row r="162" spans="1:22" ht="24" hidden="1">
      <c r="A162" s="37" t="s">
        <v>965</v>
      </c>
      <c r="B162" s="5" t="s">
        <v>960</v>
      </c>
      <c r="C162" s="105" t="s">
        <v>1300</v>
      </c>
      <c r="D162" s="105" t="s">
        <v>1300</v>
      </c>
      <c r="E162" s="206" t="s">
        <v>1289</v>
      </c>
      <c r="F162" s="206" t="s">
        <v>1289</v>
      </c>
      <c r="G162" s="105" t="s">
        <v>1300</v>
      </c>
      <c r="H162" s="105" t="s">
        <v>1300</v>
      </c>
      <c r="I162" s="105" t="s">
        <v>1300</v>
      </c>
      <c r="J162" s="89" t="s">
        <v>18</v>
      </c>
      <c r="K162" s="90" t="s">
        <v>881</v>
      </c>
      <c r="L162" s="213">
        <v>16046</v>
      </c>
      <c r="M162" s="213">
        <v>1123</v>
      </c>
      <c r="N162" s="35">
        <v>7</v>
      </c>
      <c r="O162" s="212" t="s">
        <v>62</v>
      </c>
      <c r="P162" s="105" t="s">
        <v>1300</v>
      </c>
      <c r="Q162" s="213" t="s">
        <v>1471</v>
      </c>
      <c r="R162" s="100" t="s">
        <v>210</v>
      </c>
      <c r="S162" s="105" t="s">
        <v>1300</v>
      </c>
      <c r="T162" s="94" t="s">
        <v>1300</v>
      </c>
      <c r="U162" s="105" t="s">
        <v>1300</v>
      </c>
      <c r="V162" s="225" t="s">
        <v>961</v>
      </c>
    </row>
    <row r="163" spans="1:22" ht="63.75" hidden="1" customHeight="1">
      <c r="A163" s="58" t="s">
        <v>132</v>
      </c>
      <c r="B163" s="5" t="s">
        <v>960</v>
      </c>
      <c r="C163" s="91" t="s">
        <v>28</v>
      </c>
      <c r="D163" s="87" t="s">
        <v>133</v>
      </c>
      <c r="E163" s="206" t="s">
        <v>1289</v>
      </c>
      <c r="F163" s="206" t="s">
        <v>1289</v>
      </c>
      <c r="G163" s="91" t="s">
        <v>8</v>
      </c>
      <c r="H163" s="87" t="s">
        <v>121</v>
      </c>
      <c r="I163" s="35" t="s">
        <v>15</v>
      </c>
      <c r="J163" s="207" t="s">
        <v>16</v>
      </c>
      <c r="K163" s="207" t="s">
        <v>19</v>
      </c>
      <c r="L163" s="240">
        <f>153/12</f>
        <v>12.75</v>
      </c>
      <c r="M163" s="240">
        <f>153/12</f>
        <v>12.75</v>
      </c>
      <c r="N163" s="35">
        <v>100</v>
      </c>
      <c r="O163" s="212" t="s">
        <v>62</v>
      </c>
      <c r="P163" s="90" t="s">
        <v>62</v>
      </c>
      <c r="Q163" s="252">
        <v>1573.5833333333333</v>
      </c>
      <c r="R163" s="90" t="s">
        <v>24</v>
      </c>
      <c r="S163" s="90" t="s">
        <v>31</v>
      </c>
      <c r="T163" s="210" t="s">
        <v>1417</v>
      </c>
      <c r="U163" s="206" t="s">
        <v>1417</v>
      </c>
      <c r="V163" s="225" t="s">
        <v>961</v>
      </c>
    </row>
    <row r="164" spans="1:22" ht="65.25" hidden="1" customHeight="1">
      <c r="A164" s="58" t="s">
        <v>134</v>
      </c>
      <c r="B164" s="5" t="s">
        <v>960</v>
      </c>
      <c r="C164" s="91" t="s">
        <v>28</v>
      </c>
      <c r="D164" s="87" t="s">
        <v>135</v>
      </c>
      <c r="E164" s="206" t="s">
        <v>1289</v>
      </c>
      <c r="F164" s="206" t="s">
        <v>1289</v>
      </c>
      <c r="G164" s="91" t="s">
        <v>8</v>
      </c>
      <c r="H164" s="87" t="s">
        <v>136</v>
      </c>
      <c r="I164" s="35" t="s">
        <v>812</v>
      </c>
      <c r="J164" s="207" t="s">
        <v>18</v>
      </c>
      <c r="K164" s="207" t="s">
        <v>19</v>
      </c>
      <c r="L164" s="240">
        <v>110</v>
      </c>
      <c r="M164" s="240">
        <f>110*0.9</f>
        <v>99</v>
      </c>
      <c r="N164" s="35">
        <v>90</v>
      </c>
      <c r="O164" s="212" t="s">
        <v>62</v>
      </c>
      <c r="P164" s="90" t="s">
        <v>62</v>
      </c>
      <c r="Q164" s="252">
        <v>1244.6973000000003</v>
      </c>
      <c r="R164" s="90" t="s">
        <v>24</v>
      </c>
      <c r="S164" s="90" t="s">
        <v>37</v>
      </c>
      <c r="T164" s="210" t="s">
        <v>1417</v>
      </c>
      <c r="U164" s="206" t="s">
        <v>1417</v>
      </c>
      <c r="V164" s="225" t="s">
        <v>961</v>
      </c>
    </row>
    <row r="165" spans="1:22" ht="71.25" hidden="1" customHeight="1">
      <c r="A165" s="58" t="s">
        <v>137</v>
      </c>
      <c r="B165" s="5" t="s">
        <v>960</v>
      </c>
      <c r="C165" s="91" t="s">
        <v>28</v>
      </c>
      <c r="D165" s="87" t="s">
        <v>138</v>
      </c>
      <c r="E165" s="206" t="s">
        <v>1289</v>
      </c>
      <c r="F165" s="206" t="s">
        <v>1289</v>
      </c>
      <c r="G165" s="91" t="s">
        <v>8</v>
      </c>
      <c r="H165" s="87" t="s">
        <v>136</v>
      </c>
      <c r="I165" s="35" t="s">
        <v>15</v>
      </c>
      <c r="J165" s="207" t="s">
        <v>18</v>
      </c>
      <c r="K165" s="207" t="s">
        <v>19</v>
      </c>
      <c r="L165" s="240">
        <v>96</v>
      </c>
      <c r="M165" s="240">
        <v>66</v>
      </c>
      <c r="N165" s="35">
        <v>69</v>
      </c>
      <c r="O165" s="212" t="s">
        <v>62</v>
      </c>
      <c r="P165" s="90" t="s">
        <v>62</v>
      </c>
      <c r="Q165" s="252">
        <v>1658.38</v>
      </c>
      <c r="R165" s="90" t="s">
        <v>24</v>
      </c>
      <c r="S165" s="90" t="s">
        <v>25</v>
      </c>
      <c r="T165" s="210" t="s">
        <v>1417</v>
      </c>
      <c r="U165" s="206" t="s">
        <v>1417</v>
      </c>
      <c r="V165" s="225" t="s">
        <v>961</v>
      </c>
    </row>
    <row r="166" spans="1:22" ht="96" hidden="1">
      <c r="A166" s="58" t="s">
        <v>139</v>
      </c>
      <c r="B166" s="5" t="s">
        <v>960</v>
      </c>
      <c r="C166" s="91" t="s">
        <v>28</v>
      </c>
      <c r="D166" s="87" t="s">
        <v>138</v>
      </c>
      <c r="E166" s="206" t="s">
        <v>1289</v>
      </c>
      <c r="F166" s="206" t="s">
        <v>1289</v>
      </c>
      <c r="G166" s="91" t="s">
        <v>8</v>
      </c>
      <c r="H166" s="87" t="s">
        <v>136</v>
      </c>
      <c r="I166" s="35" t="s">
        <v>15</v>
      </c>
      <c r="J166" s="207" t="s">
        <v>18</v>
      </c>
      <c r="K166" s="207" t="s">
        <v>19</v>
      </c>
      <c r="L166" s="240">
        <v>18</v>
      </c>
      <c r="M166" s="240">
        <v>18</v>
      </c>
      <c r="N166" s="35">
        <v>100</v>
      </c>
      <c r="O166" s="212" t="s">
        <v>62</v>
      </c>
      <c r="P166" s="90" t="s">
        <v>62</v>
      </c>
      <c r="Q166" s="252">
        <v>428.02499999999998</v>
      </c>
      <c r="R166" s="90" t="s">
        <v>24</v>
      </c>
      <c r="S166" s="90" t="s">
        <v>37</v>
      </c>
      <c r="T166" s="210" t="s">
        <v>1417</v>
      </c>
      <c r="U166" s="206" t="s">
        <v>1417</v>
      </c>
      <c r="V166" s="225" t="s">
        <v>961</v>
      </c>
    </row>
    <row r="167" spans="1:22" ht="98.25" hidden="1" customHeight="1">
      <c r="A167" s="58" t="s">
        <v>140</v>
      </c>
      <c r="B167" s="5" t="s">
        <v>960</v>
      </c>
      <c r="C167" s="91" t="s">
        <v>28</v>
      </c>
      <c r="D167" s="87" t="s">
        <v>141</v>
      </c>
      <c r="E167" s="206" t="s">
        <v>1289</v>
      </c>
      <c r="F167" s="206" t="s">
        <v>1289</v>
      </c>
      <c r="G167" s="91" t="s">
        <v>8</v>
      </c>
      <c r="H167" s="87" t="s">
        <v>121</v>
      </c>
      <c r="I167" s="35" t="s">
        <v>15</v>
      </c>
      <c r="J167" s="207" t="s">
        <v>18</v>
      </c>
      <c r="K167" s="207" t="s">
        <v>19</v>
      </c>
      <c r="L167" s="240">
        <v>21</v>
      </c>
      <c r="M167" s="240">
        <v>21</v>
      </c>
      <c r="N167" s="35">
        <v>100</v>
      </c>
      <c r="O167" s="212" t="s">
        <v>62</v>
      </c>
      <c r="P167" s="90" t="s">
        <v>63</v>
      </c>
      <c r="Q167" s="252">
        <v>472.92</v>
      </c>
      <c r="R167" s="90" t="s">
        <v>24</v>
      </c>
      <c r="S167" s="90" t="s">
        <v>37</v>
      </c>
      <c r="T167" s="210" t="s">
        <v>1417</v>
      </c>
      <c r="U167" s="206" t="s">
        <v>1417</v>
      </c>
      <c r="V167" s="225" t="s">
        <v>961</v>
      </c>
    </row>
    <row r="168" spans="1:22" ht="98.25" hidden="1" customHeight="1">
      <c r="A168" s="404" t="s">
        <v>142</v>
      </c>
      <c r="B168" s="5" t="s">
        <v>960</v>
      </c>
      <c r="C168" s="91" t="s">
        <v>28</v>
      </c>
      <c r="D168" s="87" t="s">
        <v>143</v>
      </c>
      <c r="E168" s="206" t="s">
        <v>1289</v>
      </c>
      <c r="F168" s="206" t="s">
        <v>1289</v>
      </c>
      <c r="G168" s="91" t="s">
        <v>8</v>
      </c>
      <c r="H168" s="87" t="s">
        <v>136</v>
      </c>
      <c r="I168" s="35" t="s">
        <v>15</v>
      </c>
      <c r="J168" s="207" t="s">
        <v>18</v>
      </c>
      <c r="K168" s="207" t="s">
        <v>19</v>
      </c>
      <c r="L168" s="240">
        <v>122</v>
      </c>
      <c r="M168" s="240">
        <v>122</v>
      </c>
      <c r="N168" s="35">
        <v>100</v>
      </c>
      <c r="O168" s="212" t="s">
        <v>62</v>
      </c>
      <c r="P168" s="90" t="s">
        <v>62</v>
      </c>
      <c r="Q168" s="252">
        <v>2120.36</v>
      </c>
      <c r="R168" s="90" t="s">
        <v>24</v>
      </c>
      <c r="S168" s="90" t="s">
        <v>25</v>
      </c>
      <c r="T168" s="210" t="s">
        <v>1417</v>
      </c>
      <c r="U168" s="206" t="s">
        <v>1417</v>
      </c>
      <c r="V168" s="225" t="s">
        <v>961</v>
      </c>
    </row>
    <row r="169" spans="1:22" ht="62.25" hidden="1" customHeight="1">
      <c r="A169" s="58" t="s">
        <v>144</v>
      </c>
      <c r="B169" s="5" t="s">
        <v>960</v>
      </c>
      <c r="C169" s="91" t="s">
        <v>28</v>
      </c>
      <c r="D169" s="87" t="s">
        <v>143</v>
      </c>
      <c r="E169" s="206" t="s">
        <v>1289</v>
      </c>
      <c r="F169" s="206" t="s">
        <v>1289</v>
      </c>
      <c r="G169" s="91" t="s">
        <v>8</v>
      </c>
      <c r="H169" s="87" t="s">
        <v>121</v>
      </c>
      <c r="I169" s="35" t="s">
        <v>15</v>
      </c>
      <c r="J169" s="207" t="s">
        <v>18</v>
      </c>
      <c r="K169" s="207" t="s">
        <v>19</v>
      </c>
      <c r="L169" s="240">
        <v>122</v>
      </c>
      <c r="M169" s="240">
        <v>122</v>
      </c>
      <c r="N169" s="35">
        <v>100</v>
      </c>
      <c r="O169" s="212" t="s">
        <v>62</v>
      </c>
      <c r="P169" s="90" t="s">
        <v>62</v>
      </c>
      <c r="Q169" s="252">
        <v>2120.36</v>
      </c>
      <c r="R169" s="90" t="s">
        <v>24</v>
      </c>
      <c r="S169" s="90" t="s">
        <v>31</v>
      </c>
      <c r="T169" s="210" t="s">
        <v>1417</v>
      </c>
      <c r="U169" s="206" t="s">
        <v>1417</v>
      </c>
      <c r="V169" s="225" t="s">
        <v>961</v>
      </c>
    </row>
    <row r="170" spans="1:22" ht="60" hidden="1" customHeight="1">
      <c r="A170" s="58" t="s">
        <v>145</v>
      </c>
      <c r="B170" s="5" t="s">
        <v>960</v>
      </c>
      <c r="C170" s="91" t="s">
        <v>28</v>
      </c>
      <c r="D170" s="87" t="s">
        <v>962</v>
      </c>
      <c r="E170" s="206" t="s">
        <v>1289</v>
      </c>
      <c r="F170" s="206" t="s">
        <v>1289</v>
      </c>
      <c r="G170" s="91" t="s">
        <v>8</v>
      </c>
      <c r="H170" s="87" t="s">
        <v>121</v>
      </c>
      <c r="I170" s="35" t="s">
        <v>15</v>
      </c>
      <c r="J170" s="207" t="s">
        <v>18</v>
      </c>
      <c r="K170" s="207" t="s">
        <v>19</v>
      </c>
      <c r="L170" s="240">
        <v>4</v>
      </c>
      <c r="M170" s="240">
        <v>4</v>
      </c>
      <c r="N170" s="35">
        <v>100</v>
      </c>
      <c r="O170" s="212" t="s">
        <v>62</v>
      </c>
      <c r="P170" s="90" t="s">
        <v>63</v>
      </c>
      <c r="Q170" s="252">
        <v>6.7466666666666661</v>
      </c>
      <c r="R170" s="90" t="s">
        <v>24</v>
      </c>
      <c r="S170" s="90" t="s">
        <v>31</v>
      </c>
      <c r="T170" s="210" t="s">
        <v>1417</v>
      </c>
      <c r="U170" s="206" t="s">
        <v>1417</v>
      </c>
      <c r="V170" s="225" t="s">
        <v>961</v>
      </c>
    </row>
    <row r="171" spans="1:22" ht="24" hidden="1">
      <c r="A171" s="58" t="s">
        <v>146</v>
      </c>
      <c r="B171" s="5" t="s">
        <v>960</v>
      </c>
      <c r="C171" s="91" t="s">
        <v>28</v>
      </c>
      <c r="D171" s="87" t="s">
        <v>147</v>
      </c>
      <c r="E171" s="206" t="s">
        <v>1289</v>
      </c>
      <c r="F171" s="206" t="s">
        <v>1289</v>
      </c>
      <c r="G171" s="91" t="s">
        <v>8</v>
      </c>
      <c r="H171" s="87" t="s">
        <v>121</v>
      </c>
      <c r="I171" s="35" t="s">
        <v>15</v>
      </c>
      <c r="J171" s="207" t="s">
        <v>18</v>
      </c>
      <c r="K171" s="207" t="s">
        <v>19</v>
      </c>
      <c r="L171" s="240">
        <v>15</v>
      </c>
      <c r="M171" s="240">
        <v>15</v>
      </c>
      <c r="N171" s="35">
        <v>100</v>
      </c>
      <c r="O171" s="212" t="s">
        <v>62</v>
      </c>
      <c r="P171" s="90" t="s">
        <v>63</v>
      </c>
      <c r="Q171" s="252">
        <v>25.3</v>
      </c>
      <c r="R171" s="90" t="s">
        <v>24</v>
      </c>
      <c r="S171" s="90" t="s">
        <v>37</v>
      </c>
      <c r="T171" s="210" t="s">
        <v>1417</v>
      </c>
      <c r="U171" s="206" t="s">
        <v>1417</v>
      </c>
      <c r="V171" s="225" t="s">
        <v>961</v>
      </c>
    </row>
    <row r="172" spans="1:22" ht="132" hidden="1">
      <c r="A172" s="57" t="s">
        <v>893</v>
      </c>
      <c r="B172" s="5" t="s">
        <v>960</v>
      </c>
      <c r="C172" s="105" t="s">
        <v>167</v>
      </c>
      <c r="D172" s="87" t="s">
        <v>894</v>
      </c>
      <c r="E172" s="206" t="s">
        <v>1289</v>
      </c>
      <c r="F172" s="206" t="s">
        <v>1289</v>
      </c>
      <c r="G172" s="91" t="s">
        <v>8</v>
      </c>
      <c r="H172" s="206" t="s">
        <v>1418</v>
      </c>
      <c r="I172" s="35" t="s">
        <v>13</v>
      </c>
      <c r="J172" s="207" t="s">
        <v>16</v>
      </c>
      <c r="K172" s="207" t="s">
        <v>19</v>
      </c>
      <c r="L172" s="279">
        <v>34881</v>
      </c>
      <c r="M172" s="279">
        <v>31597</v>
      </c>
      <c r="N172" s="35">
        <v>91</v>
      </c>
      <c r="O172" s="212" t="s">
        <v>62</v>
      </c>
      <c r="P172" s="212" t="s">
        <v>895</v>
      </c>
      <c r="Q172" s="280">
        <v>18706.883002499999</v>
      </c>
      <c r="R172" s="89" t="s">
        <v>210</v>
      </c>
      <c r="S172" s="105" t="s">
        <v>1300</v>
      </c>
      <c r="T172" s="94" t="s">
        <v>1300</v>
      </c>
      <c r="U172" s="105" t="s">
        <v>1300</v>
      </c>
      <c r="V172" s="225" t="s">
        <v>961</v>
      </c>
    </row>
    <row r="173" spans="1:22" ht="69" hidden="1" customHeight="1">
      <c r="A173" s="58" t="s">
        <v>148</v>
      </c>
      <c r="B173" s="5" t="s">
        <v>960</v>
      </c>
      <c r="C173" s="91" t="s">
        <v>28</v>
      </c>
      <c r="D173" s="87" t="s">
        <v>149</v>
      </c>
      <c r="E173" s="206" t="s">
        <v>1289</v>
      </c>
      <c r="F173" s="206" t="s">
        <v>1289</v>
      </c>
      <c r="G173" s="91" t="s">
        <v>8</v>
      </c>
      <c r="H173" s="87" t="s">
        <v>121</v>
      </c>
      <c r="I173" s="35" t="s">
        <v>15</v>
      </c>
      <c r="J173" s="207" t="s">
        <v>16</v>
      </c>
      <c r="K173" s="207" t="s">
        <v>19</v>
      </c>
      <c r="L173" s="240">
        <v>14</v>
      </c>
      <c r="M173" s="240">
        <v>14</v>
      </c>
      <c r="N173" s="35">
        <v>100</v>
      </c>
      <c r="O173" s="212" t="s">
        <v>62</v>
      </c>
      <c r="P173" s="90" t="s">
        <v>62</v>
      </c>
      <c r="Q173" s="252">
        <v>236.46</v>
      </c>
      <c r="R173" s="90" t="s">
        <v>24</v>
      </c>
      <c r="S173" s="90" t="s">
        <v>37</v>
      </c>
      <c r="T173" s="210" t="s">
        <v>1417</v>
      </c>
      <c r="U173" s="206" t="s">
        <v>1417</v>
      </c>
      <c r="V173" s="225" t="s">
        <v>961</v>
      </c>
    </row>
    <row r="174" spans="1:22" ht="36" hidden="1">
      <c r="A174" s="58" t="s">
        <v>150</v>
      </c>
      <c r="B174" s="5" t="s">
        <v>960</v>
      </c>
      <c r="C174" s="91" t="s">
        <v>28</v>
      </c>
      <c r="D174" s="87" t="s">
        <v>151</v>
      </c>
      <c r="E174" s="206" t="s">
        <v>1289</v>
      </c>
      <c r="F174" s="206" t="s">
        <v>1289</v>
      </c>
      <c r="G174" s="91" t="s">
        <v>8</v>
      </c>
      <c r="H174" s="87" t="s">
        <v>121</v>
      </c>
      <c r="I174" s="35" t="s">
        <v>15</v>
      </c>
      <c r="J174" s="207" t="s">
        <v>16</v>
      </c>
      <c r="K174" s="207" t="s">
        <v>19</v>
      </c>
      <c r="L174" s="240">
        <v>14</v>
      </c>
      <c r="M174" s="240">
        <v>14</v>
      </c>
      <c r="N174" s="35">
        <v>100</v>
      </c>
      <c r="O174" s="212" t="s">
        <v>62</v>
      </c>
      <c r="P174" s="90" t="s">
        <v>62</v>
      </c>
      <c r="Q174" s="252">
        <v>472.92</v>
      </c>
      <c r="R174" s="90" t="s">
        <v>24</v>
      </c>
      <c r="S174" s="90" t="s">
        <v>37</v>
      </c>
      <c r="T174" s="210" t="s">
        <v>1417</v>
      </c>
      <c r="U174" s="206" t="s">
        <v>1417</v>
      </c>
      <c r="V174" s="225" t="s">
        <v>961</v>
      </c>
    </row>
    <row r="175" spans="1:22" ht="48" hidden="1">
      <c r="A175" s="58" t="s">
        <v>152</v>
      </c>
      <c r="B175" s="5" t="s">
        <v>960</v>
      </c>
      <c r="C175" s="91" t="s">
        <v>28</v>
      </c>
      <c r="D175" s="87" t="s">
        <v>153</v>
      </c>
      <c r="E175" s="206" t="s">
        <v>1289</v>
      </c>
      <c r="F175" s="206" t="s">
        <v>1289</v>
      </c>
      <c r="G175" s="91" t="s">
        <v>8</v>
      </c>
      <c r="H175" s="87" t="s">
        <v>136</v>
      </c>
      <c r="I175" s="35" t="s">
        <v>15</v>
      </c>
      <c r="J175" s="207" t="s">
        <v>16</v>
      </c>
      <c r="K175" s="207" t="s">
        <v>19</v>
      </c>
      <c r="L175" s="240">
        <v>18</v>
      </c>
      <c r="M175" s="240">
        <v>18</v>
      </c>
      <c r="N175" s="35">
        <v>100</v>
      </c>
      <c r="O175" s="212" t="s">
        <v>62</v>
      </c>
      <c r="P175" s="90" t="s">
        <v>62</v>
      </c>
      <c r="Q175" s="252">
        <v>44.274999999999999</v>
      </c>
      <c r="R175" s="90" t="s">
        <v>24</v>
      </c>
      <c r="S175" s="90" t="s">
        <v>31</v>
      </c>
      <c r="T175" s="210" t="s">
        <v>1417</v>
      </c>
      <c r="U175" s="206" t="s">
        <v>1417</v>
      </c>
      <c r="V175" s="225" t="s">
        <v>961</v>
      </c>
    </row>
    <row r="176" spans="1:22" ht="24" hidden="1">
      <c r="A176" s="58" t="s">
        <v>154</v>
      </c>
      <c r="B176" s="5" t="s">
        <v>960</v>
      </c>
      <c r="C176" s="91" t="s">
        <v>28</v>
      </c>
      <c r="D176" s="87" t="s">
        <v>155</v>
      </c>
      <c r="E176" s="206" t="s">
        <v>1289</v>
      </c>
      <c r="F176" s="206" t="s">
        <v>1289</v>
      </c>
      <c r="G176" s="91" t="s">
        <v>8</v>
      </c>
      <c r="H176" s="87" t="s">
        <v>121</v>
      </c>
      <c r="I176" s="35" t="s">
        <v>15</v>
      </c>
      <c r="J176" s="207" t="s">
        <v>16</v>
      </c>
      <c r="K176" s="207" t="s">
        <v>19</v>
      </c>
      <c r="L176" s="240">
        <v>6</v>
      </c>
      <c r="M176" s="240">
        <v>6</v>
      </c>
      <c r="N176" s="35">
        <v>100</v>
      </c>
      <c r="O176" s="212" t="s">
        <v>62</v>
      </c>
      <c r="P176" s="90" t="s">
        <v>62</v>
      </c>
      <c r="Q176" s="252">
        <v>30.36</v>
      </c>
      <c r="R176" s="90" t="s">
        <v>24</v>
      </c>
      <c r="S176" s="90" t="s">
        <v>31</v>
      </c>
      <c r="T176" s="210" t="s">
        <v>1417</v>
      </c>
      <c r="U176" s="206" t="s">
        <v>1417</v>
      </c>
      <c r="V176" s="225" t="s">
        <v>961</v>
      </c>
    </row>
    <row r="177" spans="1:22" ht="65.25" hidden="1" customHeight="1">
      <c r="A177" s="58" t="s">
        <v>156</v>
      </c>
      <c r="B177" s="5" t="s">
        <v>960</v>
      </c>
      <c r="C177" s="91" t="s">
        <v>28</v>
      </c>
      <c r="D177" s="87" t="s">
        <v>157</v>
      </c>
      <c r="E177" s="206" t="s">
        <v>1289</v>
      </c>
      <c r="F177" s="206" t="s">
        <v>1289</v>
      </c>
      <c r="G177" s="91" t="s">
        <v>8</v>
      </c>
      <c r="H177" s="87" t="s">
        <v>121</v>
      </c>
      <c r="I177" s="35" t="s">
        <v>15</v>
      </c>
      <c r="J177" s="207" t="s">
        <v>16</v>
      </c>
      <c r="K177" s="207" t="s">
        <v>19</v>
      </c>
      <c r="L177" s="240">
        <v>26</v>
      </c>
      <c r="M177" s="240">
        <v>26</v>
      </c>
      <c r="N177" s="35">
        <v>100</v>
      </c>
      <c r="O177" s="212" t="s">
        <v>62</v>
      </c>
      <c r="P177" s="90" t="s">
        <v>63</v>
      </c>
      <c r="Q177" s="252">
        <v>365.95</v>
      </c>
      <c r="R177" s="90" t="s">
        <v>24</v>
      </c>
      <c r="S177" s="90" t="s">
        <v>31</v>
      </c>
      <c r="T177" s="210" t="s">
        <v>1417</v>
      </c>
      <c r="U177" s="206" t="s">
        <v>1417</v>
      </c>
      <c r="V177" s="225" t="s">
        <v>961</v>
      </c>
    </row>
    <row r="178" spans="1:22" ht="24" hidden="1">
      <c r="A178" s="58" t="s">
        <v>158</v>
      </c>
      <c r="B178" s="5" t="s">
        <v>960</v>
      </c>
      <c r="C178" s="91" t="s">
        <v>28</v>
      </c>
      <c r="D178" s="87" t="s">
        <v>159</v>
      </c>
      <c r="E178" s="206" t="s">
        <v>1289</v>
      </c>
      <c r="F178" s="206" t="s">
        <v>1289</v>
      </c>
      <c r="G178" s="91" t="s">
        <v>8</v>
      </c>
      <c r="H178" s="87" t="s">
        <v>136</v>
      </c>
      <c r="I178" s="35" t="s">
        <v>812</v>
      </c>
      <c r="J178" s="207" t="s">
        <v>18</v>
      </c>
      <c r="K178" s="207" t="s">
        <v>19</v>
      </c>
      <c r="L178" s="240">
        <v>600</v>
      </c>
      <c r="M178" s="240">
        <f>600*0.93</f>
        <v>558</v>
      </c>
      <c r="N178" s="35">
        <v>93</v>
      </c>
      <c r="O178" s="212" t="s">
        <v>62</v>
      </c>
      <c r="P178" s="90" t="s">
        <v>63</v>
      </c>
      <c r="Q178" s="252">
        <v>8472.1140000000014</v>
      </c>
      <c r="R178" s="90" t="s">
        <v>24</v>
      </c>
      <c r="S178" s="90" t="s">
        <v>37</v>
      </c>
      <c r="T178" s="210" t="s">
        <v>1417</v>
      </c>
      <c r="U178" s="206" t="s">
        <v>1417</v>
      </c>
      <c r="V178" s="225" t="s">
        <v>961</v>
      </c>
    </row>
    <row r="179" spans="1:22" ht="180" hidden="1">
      <c r="A179" s="58" t="s">
        <v>963</v>
      </c>
      <c r="B179" s="5" t="s">
        <v>960</v>
      </c>
      <c r="C179" s="91" t="s">
        <v>28</v>
      </c>
      <c r="D179" s="87" t="s">
        <v>160</v>
      </c>
      <c r="E179" s="206" t="s">
        <v>1289</v>
      </c>
      <c r="F179" s="206" t="s">
        <v>1289</v>
      </c>
      <c r="G179" s="91" t="s">
        <v>8</v>
      </c>
      <c r="H179" s="87" t="s">
        <v>136</v>
      </c>
      <c r="I179" s="35" t="s">
        <v>964</v>
      </c>
      <c r="J179" s="207" t="s">
        <v>18</v>
      </c>
      <c r="K179" s="207" t="s">
        <v>19</v>
      </c>
      <c r="L179" s="240">
        <v>31</v>
      </c>
      <c r="M179" s="240">
        <v>16</v>
      </c>
      <c r="N179" s="35">
        <v>52</v>
      </c>
      <c r="O179" s="212" t="s">
        <v>62</v>
      </c>
      <c r="P179" s="90" t="s">
        <v>62</v>
      </c>
      <c r="Q179" s="252">
        <v>56.065266250000001</v>
      </c>
      <c r="R179" s="90" t="s">
        <v>24</v>
      </c>
      <c r="S179" s="90" t="s">
        <v>25</v>
      </c>
      <c r="T179" s="210" t="s">
        <v>1417</v>
      </c>
      <c r="U179" s="206" t="s">
        <v>1417</v>
      </c>
      <c r="V179" s="225" t="s">
        <v>961</v>
      </c>
    </row>
    <row r="180" spans="1:22" ht="39" hidden="1" customHeight="1">
      <c r="A180" s="58" t="s">
        <v>161</v>
      </c>
      <c r="B180" s="5" t="s">
        <v>960</v>
      </c>
      <c r="C180" s="91" t="s">
        <v>28</v>
      </c>
      <c r="D180" s="87" t="s">
        <v>162</v>
      </c>
      <c r="E180" s="206" t="s">
        <v>1289</v>
      </c>
      <c r="F180" s="206" t="s">
        <v>1289</v>
      </c>
      <c r="G180" s="91" t="s">
        <v>8</v>
      </c>
      <c r="H180" s="87" t="s">
        <v>121</v>
      </c>
      <c r="I180" s="35" t="s">
        <v>15</v>
      </c>
      <c r="J180" s="207" t="s">
        <v>18</v>
      </c>
      <c r="K180" s="207" t="s">
        <v>19</v>
      </c>
      <c r="L180" s="240">
        <v>6</v>
      </c>
      <c r="M180" s="240">
        <v>6</v>
      </c>
      <c r="N180" s="35">
        <v>100</v>
      </c>
      <c r="O180" s="212" t="s">
        <v>62</v>
      </c>
      <c r="P180" s="90" t="s">
        <v>63</v>
      </c>
      <c r="Q180" s="252">
        <v>214.89600000000002</v>
      </c>
      <c r="R180" s="90" t="s">
        <v>24</v>
      </c>
      <c r="S180" s="90" t="s">
        <v>37</v>
      </c>
      <c r="T180" s="210" t="s">
        <v>1417</v>
      </c>
      <c r="U180" s="206" t="s">
        <v>1417</v>
      </c>
      <c r="V180" s="225" t="s">
        <v>961</v>
      </c>
    </row>
    <row r="181" spans="1:22" ht="39" hidden="1" customHeight="1">
      <c r="A181" s="58" t="s">
        <v>163</v>
      </c>
      <c r="B181" s="5" t="s">
        <v>960</v>
      </c>
      <c r="C181" s="91" t="s">
        <v>28</v>
      </c>
      <c r="D181" s="87" t="s">
        <v>164</v>
      </c>
      <c r="E181" s="206" t="s">
        <v>1289</v>
      </c>
      <c r="F181" s="206" t="s">
        <v>1289</v>
      </c>
      <c r="G181" s="91" t="s">
        <v>8</v>
      </c>
      <c r="H181" s="87" t="s">
        <v>121</v>
      </c>
      <c r="I181" s="35" t="s">
        <v>14</v>
      </c>
      <c r="J181" s="207" t="s">
        <v>16</v>
      </c>
      <c r="K181" s="207" t="s">
        <v>19</v>
      </c>
      <c r="L181" s="240">
        <v>9</v>
      </c>
      <c r="M181" s="240">
        <v>9</v>
      </c>
      <c r="N181" s="35">
        <v>100</v>
      </c>
      <c r="O181" s="212" t="s">
        <v>62</v>
      </c>
      <c r="P181" s="90" t="s">
        <v>62</v>
      </c>
      <c r="Q181" s="252">
        <v>23.680799999999998</v>
      </c>
      <c r="R181" s="90" t="s">
        <v>24</v>
      </c>
      <c r="S181" s="90" t="s">
        <v>201</v>
      </c>
      <c r="T181" s="210" t="s">
        <v>1417</v>
      </c>
      <c r="U181" s="206" t="s">
        <v>1417</v>
      </c>
      <c r="V181" s="225" t="s">
        <v>961</v>
      </c>
    </row>
    <row r="182" spans="1:22" ht="24" hidden="1">
      <c r="A182" s="37" t="s">
        <v>165</v>
      </c>
      <c r="B182" s="5" t="s">
        <v>966</v>
      </c>
      <c r="C182" s="105" t="s">
        <v>167</v>
      </c>
      <c r="D182" s="35" t="s">
        <v>168</v>
      </c>
      <c r="E182" s="206" t="s">
        <v>1289</v>
      </c>
      <c r="F182" s="206" t="s">
        <v>1289</v>
      </c>
      <c r="G182" s="35" t="s">
        <v>9</v>
      </c>
      <c r="H182" s="206" t="s">
        <v>1418</v>
      </c>
      <c r="I182" s="35" t="s">
        <v>15</v>
      </c>
      <c r="J182" s="35" t="s">
        <v>18</v>
      </c>
      <c r="K182" s="35" t="s">
        <v>19</v>
      </c>
      <c r="L182" s="223">
        <v>13</v>
      </c>
      <c r="M182" s="223">
        <v>12</v>
      </c>
      <c r="N182" s="35">
        <v>92</v>
      </c>
      <c r="O182" s="212" t="s">
        <v>62</v>
      </c>
      <c r="P182" s="90" t="s">
        <v>62</v>
      </c>
      <c r="Q182" s="224">
        <v>91</v>
      </c>
      <c r="R182" s="35" t="s">
        <v>24</v>
      </c>
      <c r="S182" s="35" t="s">
        <v>37</v>
      </c>
      <c r="T182" s="94" t="s">
        <v>967</v>
      </c>
      <c r="U182" s="206" t="s">
        <v>1417</v>
      </c>
      <c r="V182" s="236" t="s">
        <v>1417</v>
      </c>
    </row>
    <row r="183" spans="1:22" ht="36" hidden="1">
      <c r="A183" s="37" t="s">
        <v>169</v>
      </c>
      <c r="B183" s="5" t="s">
        <v>966</v>
      </c>
      <c r="C183" s="105" t="s">
        <v>167</v>
      </c>
      <c r="D183" s="35" t="s">
        <v>170</v>
      </c>
      <c r="E183" s="206" t="s">
        <v>1289</v>
      </c>
      <c r="F183" s="206" t="s">
        <v>1289</v>
      </c>
      <c r="G183" s="35" t="s">
        <v>9</v>
      </c>
      <c r="H183" s="206" t="s">
        <v>1418</v>
      </c>
      <c r="I183" s="35" t="s">
        <v>13</v>
      </c>
      <c r="J183" s="35" t="s">
        <v>16</v>
      </c>
      <c r="K183" s="35" t="s">
        <v>19</v>
      </c>
      <c r="L183" s="223">
        <v>51</v>
      </c>
      <c r="M183" s="223">
        <v>49</v>
      </c>
      <c r="N183" s="35">
        <v>96</v>
      </c>
      <c r="O183" s="212" t="s">
        <v>62</v>
      </c>
      <c r="P183" s="90" t="s">
        <v>62</v>
      </c>
      <c r="Q183" s="224">
        <v>371.91</v>
      </c>
      <c r="R183" s="413" t="s">
        <v>24</v>
      </c>
      <c r="S183" s="35" t="s">
        <v>31</v>
      </c>
      <c r="T183" s="94" t="s">
        <v>967</v>
      </c>
      <c r="U183" s="206" t="s">
        <v>1417</v>
      </c>
      <c r="V183" s="236" t="s">
        <v>1417</v>
      </c>
    </row>
    <row r="184" spans="1:22" ht="60" hidden="1">
      <c r="A184" s="37" t="s">
        <v>1011</v>
      </c>
      <c r="B184" s="5" t="s">
        <v>966</v>
      </c>
      <c r="C184" s="105" t="s">
        <v>1300</v>
      </c>
      <c r="D184" s="105" t="s">
        <v>1300</v>
      </c>
      <c r="E184" s="206" t="s">
        <v>1289</v>
      </c>
      <c r="F184" s="206" t="s">
        <v>1289</v>
      </c>
      <c r="G184" s="105" t="s">
        <v>1300</v>
      </c>
      <c r="H184" s="105" t="s">
        <v>1300</v>
      </c>
      <c r="I184" s="105" t="s">
        <v>1300</v>
      </c>
      <c r="J184" s="100" t="s">
        <v>18</v>
      </c>
      <c r="K184" s="100" t="s">
        <v>19</v>
      </c>
      <c r="L184" s="212">
        <v>120</v>
      </c>
      <c r="M184" s="212">
        <v>102</v>
      </c>
      <c r="N184" s="35">
        <v>85</v>
      </c>
      <c r="O184" s="35" t="s">
        <v>63</v>
      </c>
      <c r="P184" s="206" t="s">
        <v>1289</v>
      </c>
      <c r="Q184" s="218">
        <v>912.65</v>
      </c>
      <c r="R184" s="389" t="s">
        <v>24</v>
      </c>
      <c r="S184" s="105" t="s">
        <v>1300</v>
      </c>
      <c r="T184" s="94" t="s">
        <v>1300</v>
      </c>
      <c r="U184" s="105" t="s">
        <v>1300</v>
      </c>
      <c r="V184" s="236" t="s">
        <v>1417</v>
      </c>
    </row>
    <row r="185" spans="1:22" ht="36" hidden="1">
      <c r="A185" s="37" t="s">
        <v>1010</v>
      </c>
      <c r="B185" s="5" t="s">
        <v>966</v>
      </c>
      <c r="C185" s="105" t="s">
        <v>1300</v>
      </c>
      <c r="D185" s="105" t="s">
        <v>1300</v>
      </c>
      <c r="E185" s="206" t="s">
        <v>1289</v>
      </c>
      <c r="F185" s="206" t="s">
        <v>1289</v>
      </c>
      <c r="G185" s="105" t="s">
        <v>1300</v>
      </c>
      <c r="H185" s="105" t="s">
        <v>1300</v>
      </c>
      <c r="I185" s="105" t="s">
        <v>1300</v>
      </c>
      <c r="J185" s="100" t="s">
        <v>18</v>
      </c>
      <c r="K185" s="100" t="s">
        <v>19</v>
      </c>
      <c r="L185" s="212">
        <v>111</v>
      </c>
      <c r="M185" s="212">
        <v>104</v>
      </c>
      <c r="N185" s="35">
        <v>93</v>
      </c>
      <c r="O185" s="35" t="s">
        <v>63</v>
      </c>
      <c r="P185" s="206" t="s">
        <v>1289</v>
      </c>
      <c r="Q185" s="218">
        <v>930.54</v>
      </c>
      <c r="R185" s="411" t="s">
        <v>1621</v>
      </c>
      <c r="S185" s="105" t="s">
        <v>1300</v>
      </c>
      <c r="T185" s="94" t="s">
        <v>1300</v>
      </c>
      <c r="U185" s="105" t="s">
        <v>1300</v>
      </c>
      <c r="V185" s="236" t="s">
        <v>1417</v>
      </c>
    </row>
    <row r="186" spans="1:22" ht="24" hidden="1">
      <c r="A186" s="37" t="s">
        <v>1013</v>
      </c>
      <c r="B186" s="5" t="s">
        <v>966</v>
      </c>
      <c r="C186" s="105" t="s">
        <v>1300</v>
      </c>
      <c r="D186" s="105" t="s">
        <v>1300</v>
      </c>
      <c r="E186" s="206" t="s">
        <v>1289</v>
      </c>
      <c r="F186" s="206" t="s">
        <v>1289</v>
      </c>
      <c r="G186" s="105" t="s">
        <v>1300</v>
      </c>
      <c r="H186" s="105" t="s">
        <v>1300</v>
      </c>
      <c r="I186" s="105" t="s">
        <v>1300</v>
      </c>
      <c r="J186" s="100" t="s">
        <v>18</v>
      </c>
      <c r="K186" s="100" t="s">
        <v>19</v>
      </c>
      <c r="L186" s="212">
        <v>81</v>
      </c>
      <c r="M186" s="212">
        <v>18</v>
      </c>
      <c r="N186" s="35">
        <v>22</v>
      </c>
      <c r="O186" s="35" t="s">
        <v>63</v>
      </c>
      <c r="P186" s="206" t="s">
        <v>1289</v>
      </c>
      <c r="Q186" s="218">
        <v>173.25</v>
      </c>
      <c r="R186" s="411" t="s">
        <v>1621</v>
      </c>
      <c r="S186" s="105" t="s">
        <v>1300</v>
      </c>
      <c r="T186" s="94" t="s">
        <v>1300</v>
      </c>
      <c r="U186" s="105" t="s">
        <v>1300</v>
      </c>
      <c r="V186" s="236" t="s">
        <v>1417</v>
      </c>
    </row>
    <row r="187" spans="1:22" ht="24" hidden="1">
      <c r="A187" s="37" t="s">
        <v>171</v>
      </c>
      <c r="B187" s="5" t="s">
        <v>966</v>
      </c>
      <c r="C187" s="105" t="s">
        <v>167</v>
      </c>
      <c r="D187" s="35" t="s">
        <v>172</v>
      </c>
      <c r="E187" s="206" t="s">
        <v>1289</v>
      </c>
      <c r="F187" s="206" t="s">
        <v>1289</v>
      </c>
      <c r="G187" s="35" t="s">
        <v>8</v>
      </c>
      <c r="H187" s="206" t="s">
        <v>1418</v>
      </c>
      <c r="I187" s="35" t="s">
        <v>13</v>
      </c>
      <c r="J187" s="35" t="s">
        <v>16</v>
      </c>
      <c r="K187" s="35" t="s">
        <v>19</v>
      </c>
      <c r="L187" s="223">
        <v>18</v>
      </c>
      <c r="M187" s="223">
        <v>18</v>
      </c>
      <c r="N187" s="35">
        <v>100</v>
      </c>
      <c r="O187" s="212" t="s">
        <v>62</v>
      </c>
      <c r="P187" s="90" t="s">
        <v>62</v>
      </c>
      <c r="Q187" s="224">
        <v>89</v>
      </c>
      <c r="R187" s="411" t="s">
        <v>24</v>
      </c>
      <c r="S187" s="35" t="s">
        <v>31</v>
      </c>
      <c r="T187" s="94" t="s">
        <v>967</v>
      </c>
      <c r="U187" s="206" t="s">
        <v>1417</v>
      </c>
      <c r="V187" s="236" t="s">
        <v>1417</v>
      </c>
    </row>
    <row r="188" spans="1:22" ht="24" hidden="1">
      <c r="A188" s="37" t="s">
        <v>968</v>
      </c>
      <c r="B188" s="5" t="s">
        <v>966</v>
      </c>
      <c r="C188" s="105" t="s">
        <v>167</v>
      </c>
      <c r="D188" s="35" t="s">
        <v>173</v>
      </c>
      <c r="E188" s="206" t="s">
        <v>1289</v>
      </c>
      <c r="F188" s="206" t="s">
        <v>1289</v>
      </c>
      <c r="G188" s="35" t="s">
        <v>9</v>
      </c>
      <c r="H188" s="206" t="s">
        <v>1418</v>
      </c>
      <c r="I188" s="35" t="s">
        <v>13</v>
      </c>
      <c r="J188" s="35" t="s">
        <v>18</v>
      </c>
      <c r="K188" s="35" t="s">
        <v>19</v>
      </c>
      <c r="L188" s="223">
        <v>2635</v>
      </c>
      <c r="M188" s="223">
        <v>1363</v>
      </c>
      <c r="N188" s="35">
        <v>52</v>
      </c>
      <c r="O188" s="212" t="s">
        <v>62</v>
      </c>
      <c r="P188" s="90" t="s">
        <v>62</v>
      </c>
      <c r="Q188" s="224">
        <v>11177</v>
      </c>
      <c r="R188" s="411" t="s">
        <v>24</v>
      </c>
      <c r="S188" s="90" t="s">
        <v>25</v>
      </c>
      <c r="T188" s="94">
        <v>41791</v>
      </c>
      <c r="U188" s="206" t="s">
        <v>1417</v>
      </c>
      <c r="V188" s="236" t="s">
        <v>1417</v>
      </c>
    </row>
    <row r="189" spans="1:22" ht="24" hidden="1">
      <c r="A189" s="37" t="s">
        <v>1007</v>
      </c>
      <c r="B189" s="5" t="s">
        <v>966</v>
      </c>
      <c r="C189" s="105" t="s">
        <v>1300</v>
      </c>
      <c r="D189" s="105" t="s">
        <v>1300</v>
      </c>
      <c r="E189" s="206" t="s">
        <v>1289</v>
      </c>
      <c r="F189" s="206" t="s">
        <v>1289</v>
      </c>
      <c r="G189" s="105" t="s">
        <v>1300</v>
      </c>
      <c r="H189" s="105" t="s">
        <v>1300</v>
      </c>
      <c r="I189" s="105" t="s">
        <v>1300</v>
      </c>
      <c r="J189" s="100" t="s">
        <v>18</v>
      </c>
      <c r="K189" s="100" t="s">
        <v>19</v>
      </c>
      <c r="L189" s="212">
        <v>709</v>
      </c>
      <c r="M189" s="212">
        <v>380</v>
      </c>
      <c r="N189" s="35">
        <v>54</v>
      </c>
      <c r="O189" s="35" t="s">
        <v>63</v>
      </c>
      <c r="P189" s="206" t="s">
        <v>1289</v>
      </c>
      <c r="Q189" s="218">
        <v>755.56</v>
      </c>
      <c r="R189" s="410" t="s">
        <v>24</v>
      </c>
      <c r="S189" s="105" t="s">
        <v>1300</v>
      </c>
      <c r="T189" s="94" t="s">
        <v>1300</v>
      </c>
      <c r="U189" s="105" t="s">
        <v>1300</v>
      </c>
      <c r="V189" s="236" t="s">
        <v>1417</v>
      </c>
    </row>
    <row r="190" spans="1:22" ht="24" hidden="1">
      <c r="A190" s="37" t="s">
        <v>1006</v>
      </c>
      <c r="B190" s="5" t="s">
        <v>966</v>
      </c>
      <c r="C190" s="105" t="s">
        <v>1300</v>
      </c>
      <c r="D190" s="105" t="s">
        <v>1300</v>
      </c>
      <c r="E190" s="206" t="s">
        <v>1289</v>
      </c>
      <c r="F190" s="206" t="s">
        <v>1289</v>
      </c>
      <c r="G190" s="105" t="s">
        <v>1300</v>
      </c>
      <c r="H190" s="105" t="s">
        <v>1300</v>
      </c>
      <c r="I190" s="105" t="s">
        <v>1300</v>
      </c>
      <c r="J190" s="100" t="s">
        <v>18</v>
      </c>
      <c r="K190" s="100" t="s">
        <v>19</v>
      </c>
      <c r="L190" s="212">
        <v>380</v>
      </c>
      <c r="M190" s="212">
        <v>380</v>
      </c>
      <c r="N190" s="35">
        <v>100</v>
      </c>
      <c r="O190" s="35" t="s">
        <v>63</v>
      </c>
      <c r="P190" s="206" t="s">
        <v>1289</v>
      </c>
      <c r="Q190" s="218">
        <v>755.56</v>
      </c>
      <c r="R190" s="410" t="s">
        <v>24</v>
      </c>
      <c r="S190" s="105" t="s">
        <v>1300</v>
      </c>
      <c r="T190" s="94" t="s">
        <v>1300</v>
      </c>
      <c r="U190" s="105" t="s">
        <v>1300</v>
      </c>
      <c r="V190" s="236" t="s">
        <v>1417</v>
      </c>
    </row>
    <row r="191" spans="1:22" ht="48" hidden="1">
      <c r="A191" s="57" t="s">
        <v>988</v>
      </c>
      <c r="B191" s="5" t="s">
        <v>966</v>
      </c>
      <c r="C191" s="105" t="s">
        <v>167</v>
      </c>
      <c r="D191" s="103" t="s">
        <v>989</v>
      </c>
      <c r="E191" s="206" t="s">
        <v>1289</v>
      </c>
      <c r="F191" s="206" t="s">
        <v>1289</v>
      </c>
      <c r="G191" s="103" t="s">
        <v>10</v>
      </c>
      <c r="H191" s="206" t="s">
        <v>1418</v>
      </c>
      <c r="I191" s="35" t="s">
        <v>13</v>
      </c>
      <c r="J191" s="103" t="s">
        <v>18</v>
      </c>
      <c r="K191" s="103" t="s">
        <v>19</v>
      </c>
      <c r="L191" s="251">
        <v>5500</v>
      </c>
      <c r="M191" s="251">
        <v>4076</v>
      </c>
      <c r="N191" s="35">
        <v>74</v>
      </c>
      <c r="O191" s="212" t="s">
        <v>62</v>
      </c>
      <c r="P191" s="90" t="s">
        <v>63</v>
      </c>
      <c r="Q191" s="252">
        <v>15570</v>
      </c>
      <c r="R191" s="410" t="s">
        <v>24</v>
      </c>
      <c r="S191" s="90" t="s">
        <v>25</v>
      </c>
      <c r="T191" s="94">
        <v>41671</v>
      </c>
      <c r="U191" s="206" t="s">
        <v>1417</v>
      </c>
      <c r="V191" s="236" t="s">
        <v>1417</v>
      </c>
    </row>
    <row r="192" spans="1:22" ht="24" hidden="1">
      <c r="A192" s="57" t="s">
        <v>993</v>
      </c>
      <c r="B192" s="5" t="s">
        <v>966</v>
      </c>
      <c r="C192" s="105" t="s">
        <v>167</v>
      </c>
      <c r="D192" s="206" t="s">
        <v>1289</v>
      </c>
      <c r="E192" s="206" t="s">
        <v>1289</v>
      </c>
      <c r="F192" s="206" t="s">
        <v>1289</v>
      </c>
      <c r="G192" s="35" t="s">
        <v>10</v>
      </c>
      <c r="H192" s="206" t="s">
        <v>1418</v>
      </c>
      <c r="I192" s="35" t="s">
        <v>15</v>
      </c>
      <c r="J192" s="35" t="s">
        <v>18</v>
      </c>
      <c r="K192" s="35" t="s">
        <v>19</v>
      </c>
      <c r="L192" s="223">
        <v>2500</v>
      </c>
      <c r="M192" s="223">
        <v>1000</v>
      </c>
      <c r="N192" s="35">
        <v>40</v>
      </c>
      <c r="O192" s="35" t="s">
        <v>63</v>
      </c>
      <c r="P192" s="206" t="s">
        <v>1289</v>
      </c>
      <c r="Q192" s="224">
        <v>3877.25</v>
      </c>
      <c r="R192" s="410" t="s">
        <v>24</v>
      </c>
      <c r="S192" s="206" t="s">
        <v>1289</v>
      </c>
      <c r="T192" s="94">
        <v>41913</v>
      </c>
      <c r="U192" s="206" t="s">
        <v>1417</v>
      </c>
      <c r="V192" s="236" t="s">
        <v>1417</v>
      </c>
    </row>
    <row r="193" spans="1:22" ht="24" hidden="1">
      <c r="A193" s="37" t="s">
        <v>209</v>
      </c>
      <c r="B193" s="5" t="s">
        <v>966</v>
      </c>
      <c r="C193" s="105" t="s">
        <v>167</v>
      </c>
      <c r="D193" s="206" t="s">
        <v>1289</v>
      </c>
      <c r="E193" s="206" t="s">
        <v>1289</v>
      </c>
      <c r="F193" s="206" t="s">
        <v>1289</v>
      </c>
      <c r="G193" s="35" t="s">
        <v>8</v>
      </c>
      <c r="H193" s="206" t="s">
        <v>1418</v>
      </c>
      <c r="I193" s="35" t="s">
        <v>15</v>
      </c>
      <c r="J193" s="35" t="s">
        <v>16</v>
      </c>
      <c r="K193" s="35" t="s">
        <v>19</v>
      </c>
      <c r="L193" s="223">
        <v>6</v>
      </c>
      <c r="M193" s="223">
        <v>6</v>
      </c>
      <c r="N193" s="35">
        <v>100</v>
      </c>
      <c r="O193" s="212" t="s">
        <v>62</v>
      </c>
      <c r="P193" s="206" t="s">
        <v>1289</v>
      </c>
      <c r="Q193" s="224">
        <v>30.25</v>
      </c>
      <c r="R193" s="410" t="s">
        <v>24</v>
      </c>
      <c r="S193" s="35" t="s">
        <v>37</v>
      </c>
      <c r="T193" s="94" t="s">
        <v>967</v>
      </c>
      <c r="U193" s="206" t="s">
        <v>1417</v>
      </c>
      <c r="V193" s="236" t="s">
        <v>1417</v>
      </c>
    </row>
    <row r="194" spans="1:22" ht="24" hidden="1">
      <c r="A194" s="37" t="s">
        <v>969</v>
      </c>
      <c r="B194" s="5" t="s">
        <v>966</v>
      </c>
      <c r="C194" s="105" t="s">
        <v>167</v>
      </c>
      <c r="D194" s="35" t="s">
        <v>174</v>
      </c>
      <c r="E194" s="206" t="s">
        <v>1289</v>
      </c>
      <c r="F194" s="206" t="s">
        <v>1289</v>
      </c>
      <c r="G194" s="35" t="s">
        <v>970</v>
      </c>
      <c r="H194" s="206" t="s">
        <v>1418</v>
      </c>
      <c r="I194" s="35" t="s">
        <v>812</v>
      </c>
      <c r="J194" s="35" t="s">
        <v>18</v>
      </c>
      <c r="K194" s="35" t="s">
        <v>19</v>
      </c>
      <c r="L194" s="251">
        <v>3502</v>
      </c>
      <c r="M194" s="223">
        <v>2707</v>
      </c>
      <c r="N194" s="35">
        <v>77</v>
      </c>
      <c r="O194" s="212" t="s">
        <v>62</v>
      </c>
      <c r="P194" s="90" t="s">
        <v>62</v>
      </c>
      <c r="Q194" s="224">
        <v>7223.0184999999992</v>
      </c>
      <c r="R194" s="410" t="s">
        <v>24</v>
      </c>
      <c r="S194" s="90" t="s">
        <v>25</v>
      </c>
      <c r="T194" s="94" t="s">
        <v>971</v>
      </c>
      <c r="U194" s="206" t="s">
        <v>1417</v>
      </c>
      <c r="V194" s="236" t="s">
        <v>1417</v>
      </c>
    </row>
    <row r="195" spans="1:22" ht="24" hidden="1">
      <c r="A195" s="37" t="s">
        <v>175</v>
      </c>
      <c r="B195" s="5" t="s">
        <v>966</v>
      </c>
      <c r="C195" s="105" t="s">
        <v>167</v>
      </c>
      <c r="D195" s="35" t="s">
        <v>972</v>
      </c>
      <c r="E195" s="206" t="s">
        <v>1289</v>
      </c>
      <c r="F195" s="206" t="s">
        <v>1289</v>
      </c>
      <c r="G195" s="35" t="s">
        <v>970</v>
      </c>
      <c r="H195" s="206" t="s">
        <v>1418</v>
      </c>
      <c r="I195" s="35" t="s">
        <v>13</v>
      </c>
      <c r="J195" s="35" t="s">
        <v>18</v>
      </c>
      <c r="K195" s="35" t="s">
        <v>19</v>
      </c>
      <c r="L195" s="251">
        <v>1189</v>
      </c>
      <c r="M195" s="223">
        <v>908</v>
      </c>
      <c r="N195" s="35">
        <v>76</v>
      </c>
      <c r="O195" s="212" t="s">
        <v>62</v>
      </c>
      <c r="P195" s="90" t="s">
        <v>62</v>
      </c>
      <c r="Q195" s="224">
        <v>890.5</v>
      </c>
      <c r="R195" s="410" t="s">
        <v>24</v>
      </c>
      <c r="S195" s="35" t="s">
        <v>1447</v>
      </c>
      <c r="T195" s="94" t="s">
        <v>973</v>
      </c>
      <c r="U195" s="206" t="s">
        <v>1417</v>
      </c>
      <c r="V195" s="236" t="s">
        <v>1417</v>
      </c>
    </row>
    <row r="196" spans="1:22" ht="24" hidden="1">
      <c r="A196" s="57" t="s">
        <v>974</v>
      </c>
      <c r="B196" s="5" t="s">
        <v>966</v>
      </c>
      <c r="C196" s="105" t="s">
        <v>167</v>
      </c>
      <c r="D196" s="35" t="s">
        <v>176</v>
      </c>
      <c r="E196" s="206" t="s">
        <v>1289</v>
      </c>
      <c r="F196" s="206" t="s">
        <v>1289</v>
      </c>
      <c r="G196" s="35" t="s">
        <v>10</v>
      </c>
      <c r="H196" s="206" t="s">
        <v>1418</v>
      </c>
      <c r="I196" s="35" t="s">
        <v>13</v>
      </c>
      <c r="J196" s="35" t="s">
        <v>18</v>
      </c>
      <c r="K196" s="35" t="s">
        <v>19</v>
      </c>
      <c r="L196" s="223">
        <v>400</v>
      </c>
      <c r="M196" s="223">
        <v>385</v>
      </c>
      <c r="N196" s="35">
        <v>96</v>
      </c>
      <c r="O196" s="212" t="s">
        <v>62</v>
      </c>
      <c r="P196" s="90" t="s">
        <v>62</v>
      </c>
      <c r="Q196" s="224">
        <v>2848.88</v>
      </c>
      <c r="R196" s="35" t="s">
        <v>24</v>
      </c>
      <c r="S196" s="90" t="s">
        <v>25</v>
      </c>
      <c r="T196" s="94">
        <v>41730</v>
      </c>
      <c r="U196" s="206" t="s">
        <v>1417</v>
      </c>
      <c r="V196" s="236" t="s">
        <v>1417</v>
      </c>
    </row>
    <row r="197" spans="1:22" ht="24" hidden="1">
      <c r="A197" s="37" t="s">
        <v>177</v>
      </c>
      <c r="B197" s="5" t="s">
        <v>966</v>
      </c>
      <c r="C197" s="105" t="s">
        <v>167</v>
      </c>
      <c r="D197" s="35" t="s">
        <v>975</v>
      </c>
      <c r="E197" s="206" t="s">
        <v>1289</v>
      </c>
      <c r="F197" s="206" t="s">
        <v>1289</v>
      </c>
      <c r="G197" s="35" t="s">
        <v>10</v>
      </c>
      <c r="H197" s="206" t="s">
        <v>1418</v>
      </c>
      <c r="I197" s="35" t="s">
        <v>13</v>
      </c>
      <c r="J197" s="35" t="s">
        <v>18</v>
      </c>
      <c r="K197" s="35" t="s">
        <v>19</v>
      </c>
      <c r="L197" s="223">
        <v>300</v>
      </c>
      <c r="M197" s="223">
        <v>251</v>
      </c>
      <c r="N197" s="35">
        <v>83</v>
      </c>
      <c r="O197" s="212" t="s">
        <v>62</v>
      </c>
      <c r="P197" s="90" t="s">
        <v>62</v>
      </c>
      <c r="Q197" s="224">
        <v>829</v>
      </c>
      <c r="R197" s="35" t="s">
        <v>24</v>
      </c>
      <c r="S197" s="90" t="s">
        <v>25</v>
      </c>
      <c r="T197" s="94" t="s">
        <v>976</v>
      </c>
      <c r="U197" s="206" t="s">
        <v>1417</v>
      </c>
      <c r="V197" s="236" t="s">
        <v>1417</v>
      </c>
    </row>
    <row r="198" spans="1:22" ht="24" hidden="1">
      <c r="A198" s="37" t="s">
        <v>1003</v>
      </c>
      <c r="B198" s="5" t="s">
        <v>966</v>
      </c>
      <c r="C198" s="105" t="s">
        <v>1300</v>
      </c>
      <c r="D198" s="105" t="s">
        <v>1300</v>
      </c>
      <c r="E198" s="206" t="s">
        <v>1289</v>
      </c>
      <c r="F198" s="206" t="s">
        <v>1289</v>
      </c>
      <c r="G198" s="105" t="s">
        <v>1300</v>
      </c>
      <c r="H198" s="105" t="s">
        <v>1300</v>
      </c>
      <c r="I198" s="105" t="s">
        <v>1300</v>
      </c>
      <c r="J198" s="100" t="s">
        <v>18</v>
      </c>
      <c r="K198" s="100" t="s">
        <v>19</v>
      </c>
      <c r="L198" s="212">
        <v>500</v>
      </c>
      <c r="M198" s="212">
        <v>90</v>
      </c>
      <c r="N198" s="35">
        <v>18</v>
      </c>
      <c r="O198" s="35" t="s">
        <v>63</v>
      </c>
      <c r="P198" s="206" t="s">
        <v>1289</v>
      </c>
      <c r="Q198" s="218">
        <v>868.95</v>
      </c>
      <c r="R198" s="100" t="s">
        <v>210</v>
      </c>
      <c r="S198" s="105" t="s">
        <v>1300</v>
      </c>
      <c r="T198" s="94" t="s">
        <v>1300</v>
      </c>
      <c r="U198" s="105" t="s">
        <v>1300</v>
      </c>
      <c r="V198" s="236" t="s">
        <v>1417</v>
      </c>
    </row>
    <row r="199" spans="1:22" ht="24" hidden="1">
      <c r="A199" s="37" t="s">
        <v>977</v>
      </c>
      <c r="B199" s="5" t="s">
        <v>966</v>
      </c>
      <c r="C199" s="105" t="s">
        <v>167</v>
      </c>
      <c r="D199" s="35" t="s">
        <v>178</v>
      </c>
      <c r="E199" s="206" t="s">
        <v>1289</v>
      </c>
      <c r="F199" s="206" t="s">
        <v>1289</v>
      </c>
      <c r="G199" s="35" t="s">
        <v>8</v>
      </c>
      <c r="H199" s="206" t="s">
        <v>1418</v>
      </c>
      <c r="I199" s="35" t="s">
        <v>812</v>
      </c>
      <c r="J199" s="35" t="s">
        <v>18</v>
      </c>
      <c r="K199" s="35" t="s">
        <v>19</v>
      </c>
      <c r="L199" s="223">
        <v>27</v>
      </c>
      <c r="M199" s="223">
        <v>27</v>
      </c>
      <c r="N199" s="35">
        <v>100</v>
      </c>
      <c r="O199" s="212" t="s">
        <v>62</v>
      </c>
      <c r="P199" s="90" t="s">
        <v>62</v>
      </c>
      <c r="Q199" s="224">
        <v>82</v>
      </c>
      <c r="R199" s="35" t="s">
        <v>24</v>
      </c>
      <c r="S199" s="35" t="s">
        <v>37</v>
      </c>
      <c r="T199" s="94" t="s">
        <v>967</v>
      </c>
      <c r="U199" s="206" t="s">
        <v>1417</v>
      </c>
      <c r="V199" s="236" t="s">
        <v>1417</v>
      </c>
    </row>
    <row r="200" spans="1:22" ht="36" hidden="1">
      <c r="A200" s="37" t="s">
        <v>978</v>
      </c>
      <c r="B200" s="5" t="s">
        <v>966</v>
      </c>
      <c r="C200" s="105" t="s">
        <v>167</v>
      </c>
      <c r="D200" s="35" t="s">
        <v>179</v>
      </c>
      <c r="E200" s="206" t="s">
        <v>1289</v>
      </c>
      <c r="F200" s="206" t="s">
        <v>1289</v>
      </c>
      <c r="G200" s="35" t="s">
        <v>8</v>
      </c>
      <c r="H200" s="206" t="s">
        <v>1418</v>
      </c>
      <c r="I200" s="35" t="s">
        <v>13</v>
      </c>
      <c r="J200" s="35" t="s">
        <v>18</v>
      </c>
      <c r="K200" s="35" t="s">
        <v>19</v>
      </c>
      <c r="L200" s="223">
        <v>1166</v>
      </c>
      <c r="M200" s="223">
        <v>247</v>
      </c>
      <c r="N200" s="35">
        <v>21</v>
      </c>
      <c r="O200" s="212" t="s">
        <v>62</v>
      </c>
      <c r="P200" s="90" t="s">
        <v>63</v>
      </c>
      <c r="Q200" s="224">
        <v>9598.69</v>
      </c>
      <c r="R200" s="35" t="s">
        <v>24</v>
      </c>
      <c r="S200" s="90" t="s">
        <v>25</v>
      </c>
      <c r="T200" s="94">
        <v>41883</v>
      </c>
      <c r="U200" s="206" t="s">
        <v>1417</v>
      </c>
      <c r="V200" s="236" t="s">
        <v>1417</v>
      </c>
    </row>
    <row r="201" spans="1:22" ht="36" hidden="1">
      <c r="A201" s="57" t="s">
        <v>979</v>
      </c>
      <c r="B201" s="5" t="s">
        <v>966</v>
      </c>
      <c r="C201" s="105" t="s">
        <v>167</v>
      </c>
      <c r="D201" s="103" t="s">
        <v>980</v>
      </c>
      <c r="E201" s="206" t="s">
        <v>1289</v>
      </c>
      <c r="F201" s="206" t="s">
        <v>1289</v>
      </c>
      <c r="G201" s="103" t="s">
        <v>8</v>
      </c>
      <c r="H201" s="206" t="s">
        <v>1418</v>
      </c>
      <c r="I201" s="35" t="s">
        <v>13</v>
      </c>
      <c r="J201" s="103" t="s">
        <v>16</v>
      </c>
      <c r="K201" s="103" t="s">
        <v>19</v>
      </c>
      <c r="L201" s="251">
        <v>93</v>
      </c>
      <c r="M201" s="251">
        <v>85</v>
      </c>
      <c r="N201" s="35">
        <v>91</v>
      </c>
      <c r="O201" s="212" t="s">
        <v>62</v>
      </c>
      <c r="P201" s="90" t="s">
        <v>62</v>
      </c>
      <c r="Q201" s="252">
        <v>471</v>
      </c>
      <c r="R201" s="103" t="s">
        <v>24</v>
      </c>
      <c r="S201" s="90" t="s">
        <v>25</v>
      </c>
      <c r="T201" s="94">
        <v>41852</v>
      </c>
      <c r="U201" s="206" t="s">
        <v>1417</v>
      </c>
      <c r="V201" s="236" t="s">
        <v>1417</v>
      </c>
    </row>
    <row r="202" spans="1:22" ht="24" hidden="1">
      <c r="A202" s="37" t="s">
        <v>1002</v>
      </c>
      <c r="B202" s="5" t="s">
        <v>966</v>
      </c>
      <c r="C202" s="105" t="s">
        <v>1300</v>
      </c>
      <c r="D202" s="105" t="s">
        <v>1300</v>
      </c>
      <c r="E202" s="206" t="s">
        <v>1289</v>
      </c>
      <c r="F202" s="206" t="s">
        <v>1289</v>
      </c>
      <c r="G202" s="105" t="s">
        <v>1300</v>
      </c>
      <c r="H202" s="105" t="s">
        <v>1300</v>
      </c>
      <c r="I202" s="105" t="s">
        <v>1300</v>
      </c>
      <c r="J202" s="100" t="s">
        <v>18</v>
      </c>
      <c r="K202" s="100" t="s">
        <v>19</v>
      </c>
      <c r="L202" s="212">
        <v>35</v>
      </c>
      <c r="M202" s="212">
        <v>31</v>
      </c>
      <c r="N202" s="35">
        <v>89</v>
      </c>
      <c r="O202" s="35" t="s">
        <v>63</v>
      </c>
      <c r="P202" s="206" t="s">
        <v>1289</v>
      </c>
      <c r="Q202" s="218">
        <v>604.11</v>
      </c>
      <c r="R202" s="100" t="s">
        <v>210</v>
      </c>
      <c r="S202" s="105" t="s">
        <v>1300</v>
      </c>
      <c r="T202" s="94" t="s">
        <v>1300</v>
      </c>
      <c r="U202" s="105" t="s">
        <v>1300</v>
      </c>
      <c r="V202" s="236" t="s">
        <v>1417</v>
      </c>
    </row>
    <row r="203" spans="1:22" ht="24" hidden="1">
      <c r="A203" s="57" t="s">
        <v>981</v>
      </c>
      <c r="B203" s="5" t="s">
        <v>966</v>
      </c>
      <c r="C203" s="105" t="s">
        <v>167</v>
      </c>
      <c r="D203" s="103" t="s">
        <v>181</v>
      </c>
      <c r="E203" s="206" t="s">
        <v>1289</v>
      </c>
      <c r="F203" s="206" t="s">
        <v>1289</v>
      </c>
      <c r="G203" s="103" t="s">
        <v>10</v>
      </c>
      <c r="H203" s="206" t="s">
        <v>1418</v>
      </c>
      <c r="I203" s="35" t="s">
        <v>13</v>
      </c>
      <c r="J203" s="103" t="s">
        <v>18</v>
      </c>
      <c r="K203" s="103" t="s">
        <v>19</v>
      </c>
      <c r="L203" s="251">
        <v>3028</v>
      </c>
      <c r="M203" s="251">
        <v>1671</v>
      </c>
      <c r="N203" s="35">
        <v>55</v>
      </c>
      <c r="O203" s="212" t="s">
        <v>62</v>
      </c>
      <c r="P203" s="90" t="s">
        <v>62</v>
      </c>
      <c r="Q203" s="252">
        <v>128667</v>
      </c>
      <c r="R203" s="103" t="s">
        <v>24</v>
      </c>
      <c r="S203" s="90" t="s">
        <v>25</v>
      </c>
      <c r="T203" s="94">
        <v>41640</v>
      </c>
      <c r="U203" s="206" t="s">
        <v>1417</v>
      </c>
      <c r="V203" s="236" t="s">
        <v>1417</v>
      </c>
    </row>
    <row r="204" spans="1:22" ht="24" hidden="1">
      <c r="A204" s="37" t="s">
        <v>182</v>
      </c>
      <c r="B204" s="5" t="s">
        <v>966</v>
      </c>
      <c r="C204" s="105" t="s">
        <v>167</v>
      </c>
      <c r="D204" s="35" t="s">
        <v>183</v>
      </c>
      <c r="E204" s="206" t="s">
        <v>1289</v>
      </c>
      <c r="F204" s="206" t="s">
        <v>1289</v>
      </c>
      <c r="G204" s="35" t="s">
        <v>10</v>
      </c>
      <c r="H204" s="206" t="s">
        <v>1418</v>
      </c>
      <c r="I204" s="35" t="s">
        <v>770</v>
      </c>
      <c r="J204" s="35" t="s">
        <v>18</v>
      </c>
      <c r="K204" s="35" t="s">
        <v>19</v>
      </c>
      <c r="L204" s="223">
        <v>6139</v>
      </c>
      <c r="M204" s="223">
        <v>5244</v>
      </c>
      <c r="N204" s="35">
        <v>85</v>
      </c>
      <c r="O204" s="212" t="s">
        <v>62</v>
      </c>
      <c r="P204" s="90" t="s">
        <v>62</v>
      </c>
      <c r="Q204" s="224">
        <v>10218</v>
      </c>
      <c r="R204" s="35" t="s">
        <v>24</v>
      </c>
      <c r="S204" s="35" t="s">
        <v>1447</v>
      </c>
      <c r="T204" s="94" t="s">
        <v>982</v>
      </c>
      <c r="U204" s="206" t="s">
        <v>1417</v>
      </c>
      <c r="V204" s="236" t="s">
        <v>1417</v>
      </c>
    </row>
    <row r="205" spans="1:22" ht="24" hidden="1">
      <c r="A205" s="37" t="s">
        <v>998</v>
      </c>
      <c r="B205" s="5" t="s">
        <v>966</v>
      </c>
      <c r="C205" s="105" t="s">
        <v>1300</v>
      </c>
      <c r="D205" s="105" t="s">
        <v>1300</v>
      </c>
      <c r="E205" s="206" t="s">
        <v>1289</v>
      </c>
      <c r="F205" s="206" t="s">
        <v>1289</v>
      </c>
      <c r="G205" s="105" t="s">
        <v>1300</v>
      </c>
      <c r="H205" s="105" t="s">
        <v>1300</v>
      </c>
      <c r="I205" s="105" t="s">
        <v>1300</v>
      </c>
      <c r="J205" s="35" t="s">
        <v>18</v>
      </c>
      <c r="K205" s="35" t="s">
        <v>19</v>
      </c>
      <c r="L205" s="223">
        <v>2054</v>
      </c>
      <c r="M205" s="223">
        <v>407</v>
      </c>
      <c r="N205" s="35">
        <v>20</v>
      </c>
      <c r="O205" s="35" t="s">
        <v>63</v>
      </c>
      <c r="P205" s="105" t="s">
        <v>1300</v>
      </c>
      <c r="Q205" s="224">
        <v>1213.8699999999999</v>
      </c>
      <c r="R205" s="100" t="s">
        <v>210</v>
      </c>
      <c r="S205" s="105" t="s">
        <v>1300</v>
      </c>
      <c r="T205" s="94" t="s">
        <v>1300</v>
      </c>
      <c r="U205" s="105" t="s">
        <v>1300</v>
      </c>
      <c r="V205" s="236" t="s">
        <v>1417</v>
      </c>
    </row>
    <row r="206" spans="1:22" ht="36" hidden="1">
      <c r="A206" s="37" t="s">
        <v>1004</v>
      </c>
      <c r="B206" s="5" t="s">
        <v>966</v>
      </c>
      <c r="C206" s="105" t="s">
        <v>1300</v>
      </c>
      <c r="D206" s="105" t="s">
        <v>1300</v>
      </c>
      <c r="E206" s="206" t="s">
        <v>1289</v>
      </c>
      <c r="F206" s="206" t="s">
        <v>1289</v>
      </c>
      <c r="G206" s="105" t="s">
        <v>1300</v>
      </c>
      <c r="H206" s="105" t="s">
        <v>1300</v>
      </c>
      <c r="I206" s="105" t="s">
        <v>1300</v>
      </c>
      <c r="J206" s="100" t="s">
        <v>18</v>
      </c>
      <c r="K206" s="100" t="s">
        <v>19</v>
      </c>
      <c r="L206" s="212">
        <v>210</v>
      </c>
      <c r="M206" s="212">
        <v>93</v>
      </c>
      <c r="N206" s="35">
        <v>44</v>
      </c>
      <c r="O206" s="35" t="s">
        <v>63</v>
      </c>
      <c r="P206" s="206" t="s">
        <v>1289</v>
      </c>
      <c r="Q206" s="218">
        <v>743.36</v>
      </c>
      <c r="R206" s="100" t="s">
        <v>210</v>
      </c>
      <c r="S206" s="105" t="s">
        <v>1300</v>
      </c>
      <c r="T206" s="94" t="s">
        <v>1300</v>
      </c>
      <c r="U206" s="105" t="s">
        <v>1300</v>
      </c>
      <c r="V206" s="236" t="s">
        <v>1417</v>
      </c>
    </row>
    <row r="207" spans="1:22" ht="24" hidden="1">
      <c r="A207" s="37" t="s">
        <v>999</v>
      </c>
      <c r="B207" s="5" t="s">
        <v>966</v>
      </c>
      <c r="C207" s="105" t="s">
        <v>1300</v>
      </c>
      <c r="D207" s="105" t="s">
        <v>1300</v>
      </c>
      <c r="E207" s="206" t="s">
        <v>1289</v>
      </c>
      <c r="F207" s="206" t="s">
        <v>1289</v>
      </c>
      <c r="G207" s="105" t="s">
        <v>1300</v>
      </c>
      <c r="H207" s="105" t="s">
        <v>1300</v>
      </c>
      <c r="I207" s="105" t="s">
        <v>1300</v>
      </c>
      <c r="J207" s="35" t="s">
        <v>18</v>
      </c>
      <c r="K207" s="35" t="s">
        <v>19</v>
      </c>
      <c r="L207" s="223">
        <v>175</v>
      </c>
      <c r="M207" s="223">
        <v>36</v>
      </c>
      <c r="N207" s="35">
        <v>21</v>
      </c>
      <c r="O207" s="212" t="s">
        <v>62</v>
      </c>
      <c r="P207" s="105" t="s">
        <v>1300</v>
      </c>
      <c r="Q207" s="224">
        <v>161.05500000000001</v>
      </c>
      <c r="R207" s="100" t="s">
        <v>210</v>
      </c>
      <c r="S207" s="105" t="s">
        <v>1300</v>
      </c>
      <c r="T207" s="94" t="s">
        <v>1300</v>
      </c>
      <c r="U207" s="105" t="s">
        <v>1300</v>
      </c>
      <c r="V207" s="236" t="s">
        <v>1417</v>
      </c>
    </row>
    <row r="208" spans="1:22" ht="24" hidden="1">
      <c r="A208" s="37" t="s">
        <v>1000</v>
      </c>
      <c r="B208" s="5" t="s">
        <v>966</v>
      </c>
      <c r="C208" s="206" t="s">
        <v>1289</v>
      </c>
      <c r="D208" s="105" t="s">
        <v>1300</v>
      </c>
      <c r="E208" s="206" t="s">
        <v>1289</v>
      </c>
      <c r="F208" s="206" t="s">
        <v>1289</v>
      </c>
      <c r="G208" s="206" t="s">
        <v>1289</v>
      </c>
      <c r="H208" s="206" t="s">
        <v>1418</v>
      </c>
      <c r="I208" s="217" t="s">
        <v>1289</v>
      </c>
      <c r="J208" s="35" t="s">
        <v>18</v>
      </c>
      <c r="K208" s="35" t="s">
        <v>19</v>
      </c>
      <c r="L208" s="223">
        <v>22</v>
      </c>
      <c r="M208" s="223">
        <v>16</v>
      </c>
      <c r="N208" s="35">
        <v>72</v>
      </c>
      <c r="O208" s="35" t="s">
        <v>63</v>
      </c>
      <c r="P208" s="206" t="s">
        <v>1289</v>
      </c>
      <c r="Q208" s="224">
        <v>47.72</v>
      </c>
      <c r="R208" s="35" t="s">
        <v>24</v>
      </c>
      <c r="S208" s="206" t="s">
        <v>1289</v>
      </c>
      <c r="T208" s="210" t="s">
        <v>1417</v>
      </c>
      <c r="U208" s="206" t="s">
        <v>1417</v>
      </c>
      <c r="V208" s="236" t="s">
        <v>1417</v>
      </c>
    </row>
    <row r="209" spans="1:23" ht="36" hidden="1">
      <c r="A209" s="37" t="s">
        <v>1005</v>
      </c>
      <c r="B209" s="5" t="s">
        <v>966</v>
      </c>
      <c r="C209" s="105" t="s">
        <v>1300</v>
      </c>
      <c r="D209" s="105" t="s">
        <v>1300</v>
      </c>
      <c r="E209" s="206" t="s">
        <v>1289</v>
      </c>
      <c r="F209" s="206" t="s">
        <v>1289</v>
      </c>
      <c r="G209" s="105" t="s">
        <v>1300</v>
      </c>
      <c r="H209" s="105" t="s">
        <v>1300</v>
      </c>
      <c r="I209" s="105" t="s">
        <v>1300</v>
      </c>
      <c r="J209" s="100" t="s">
        <v>18</v>
      </c>
      <c r="K209" s="100" t="s">
        <v>19</v>
      </c>
      <c r="L209" s="212">
        <v>1355</v>
      </c>
      <c r="M209" s="212">
        <v>1355</v>
      </c>
      <c r="N209" s="35">
        <v>100</v>
      </c>
      <c r="O209" s="35" t="s">
        <v>63</v>
      </c>
      <c r="P209" s="206" t="s">
        <v>1289</v>
      </c>
      <c r="Q209" s="218">
        <v>3995.96</v>
      </c>
      <c r="R209" s="100" t="s">
        <v>210</v>
      </c>
      <c r="S209" s="105" t="s">
        <v>1300</v>
      </c>
      <c r="T209" s="94" t="s">
        <v>1300</v>
      </c>
      <c r="U209" s="105" t="s">
        <v>1300</v>
      </c>
      <c r="V209" s="236" t="s">
        <v>1417</v>
      </c>
    </row>
    <row r="210" spans="1:23" ht="24" hidden="1">
      <c r="A210" s="57" t="s">
        <v>184</v>
      </c>
      <c r="B210" s="5" t="s">
        <v>966</v>
      </c>
      <c r="C210" s="105" t="s">
        <v>167</v>
      </c>
      <c r="D210" s="35" t="s">
        <v>185</v>
      </c>
      <c r="E210" s="206" t="s">
        <v>1289</v>
      </c>
      <c r="F210" s="206" t="s">
        <v>1289</v>
      </c>
      <c r="G210" s="35" t="s">
        <v>10</v>
      </c>
      <c r="H210" s="206" t="s">
        <v>1418</v>
      </c>
      <c r="I210" s="35" t="s">
        <v>13</v>
      </c>
      <c r="J210" s="35" t="s">
        <v>16</v>
      </c>
      <c r="K210" s="35" t="s">
        <v>19</v>
      </c>
      <c r="L210" s="251">
        <v>30000</v>
      </c>
      <c r="M210" s="223">
        <v>22442</v>
      </c>
      <c r="N210" s="35">
        <v>75</v>
      </c>
      <c r="O210" s="212" t="s">
        <v>62</v>
      </c>
      <c r="P210" s="90" t="s">
        <v>62</v>
      </c>
      <c r="Q210" s="277">
        <v>221491</v>
      </c>
      <c r="R210" s="35" t="s">
        <v>24</v>
      </c>
      <c r="S210" s="90" t="s">
        <v>25</v>
      </c>
      <c r="T210" s="94">
        <v>41791</v>
      </c>
      <c r="U210" s="206" t="s">
        <v>1417</v>
      </c>
      <c r="V210" s="236" t="s">
        <v>1417</v>
      </c>
    </row>
    <row r="211" spans="1:23" ht="36" hidden="1">
      <c r="A211" s="37" t="s">
        <v>1015</v>
      </c>
      <c r="B211" s="5" t="s">
        <v>966</v>
      </c>
      <c r="C211" s="105" t="s">
        <v>1300</v>
      </c>
      <c r="D211" s="105" t="s">
        <v>1300</v>
      </c>
      <c r="E211" s="206" t="s">
        <v>1289</v>
      </c>
      <c r="F211" s="206" t="s">
        <v>1289</v>
      </c>
      <c r="G211" s="105" t="s">
        <v>1300</v>
      </c>
      <c r="H211" s="105" t="s">
        <v>1300</v>
      </c>
      <c r="I211" s="105" t="s">
        <v>1300</v>
      </c>
      <c r="J211" s="100" t="s">
        <v>18</v>
      </c>
      <c r="K211" s="100" t="s">
        <v>19</v>
      </c>
      <c r="L211" s="212">
        <v>70</v>
      </c>
      <c r="M211" s="212">
        <v>16</v>
      </c>
      <c r="N211" s="35">
        <v>23</v>
      </c>
      <c r="O211" s="35" t="s">
        <v>63</v>
      </c>
      <c r="P211" s="206" t="s">
        <v>1289</v>
      </c>
      <c r="Q211" s="218">
        <v>51.28</v>
      </c>
      <c r="R211" s="100" t="s">
        <v>210</v>
      </c>
      <c r="S211" s="105" t="s">
        <v>1300</v>
      </c>
      <c r="T211" s="94" t="s">
        <v>1300</v>
      </c>
      <c r="U211" s="105" t="s">
        <v>1300</v>
      </c>
      <c r="V211" s="236" t="s">
        <v>1417</v>
      </c>
    </row>
    <row r="212" spans="1:23" ht="24" hidden="1">
      <c r="A212" s="37" t="s">
        <v>990</v>
      </c>
      <c r="B212" s="5" t="s">
        <v>966</v>
      </c>
      <c r="C212" s="105" t="s">
        <v>167</v>
      </c>
      <c r="D212" s="103" t="s">
        <v>991</v>
      </c>
      <c r="E212" s="206" t="s">
        <v>1289</v>
      </c>
      <c r="F212" s="206" t="s">
        <v>1289</v>
      </c>
      <c r="G212" s="35" t="s">
        <v>9</v>
      </c>
      <c r="H212" s="206" t="s">
        <v>1418</v>
      </c>
      <c r="I212" s="35" t="s">
        <v>13</v>
      </c>
      <c r="J212" s="35" t="s">
        <v>16</v>
      </c>
      <c r="K212" s="35" t="s">
        <v>19</v>
      </c>
      <c r="L212" s="223">
        <v>6</v>
      </c>
      <c r="M212" s="223">
        <v>6</v>
      </c>
      <c r="N212" s="35">
        <v>100</v>
      </c>
      <c r="O212" s="212" t="s">
        <v>62</v>
      </c>
      <c r="P212" s="90" t="s">
        <v>62</v>
      </c>
      <c r="Q212" s="224">
        <v>36.782299999999999</v>
      </c>
      <c r="R212" s="35" t="s">
        <v>24</v>
      </c>
      <c r="S212" s="35" t="s">
        <v>201</v>
      </c>
      <c r="T212" s="94">
        <v>41821</v>
      </c>
      <c r="U212" s="206" t="s">
        <v>1417</v>
      </c>
      <c r="V212" s="236" t="s">
        <v>1417</v>
      </c>
    </row>
    <row r="213" spans="1:23" ht="60" hidden="1">
      <c r="A213" s="37" t="s">
        <v>1016</v>
      </c>
      <c r="B213" s="5" t="s">
        <v>966</v>
      </c>
      <c r="C213" s="105" t="s">
        <v>167</v>
      </c>
      <c r="D213" s="35" t="s">
        <v>1017</v>
      </c>
      <c r="E213" s="206" t="s">
        <v>1289</v>
      </c>
      <c r="F213" s="206" t="s">
        <v>1289</v>
      </c>
      <c r="G213" s="105" t="s">
        <v>10</v>
      </c>
      <c r="H213" s="206" t="s">
        <v>1418</v>
      </c>
      <c r="I213" s="35" t="s">
        <v>770</v>
      </c>
      <c r="J213" s="89" t="s">
        <v>18</v>
      </c>
      <c r="K213" s="89" t="s">
        <v>883</v>
      </c>
      <c r="L213" s="208">
        <v>800</v>
      </c>
      <c r="M213" s="208">
        <v>800</v>
      </c>
      <c r="N213" s="35">
        <v>100</v>
      </c>
      <c r="O213" s="212" t="s">
        <v>62</v>
      </c>
      <c r="P213" s="90" t="s">
        <v>63</v>
      </c>
      <c r="Q213" s="208" t="s">
        <v>1513</v>
      </c>
      <c r="R213" s="89" t="s">
        <v>24</v>
      </c>
      <c r="S213" s="89" t="s">
        <v>1018</v>
      </c>
      <c r="T213" s="210" t="s">
        <v>1417</v>
      </c>
      <c r="U213" s="206" t="s">
        <v>1417</v>
      </c>
      <c r="V213" s="236" t="s">
        <v>1417</v>
      </c>
    </row>
    <row r="214" spans="1:23" ht="24" hidden="1">
      <c r="A214" s="37" t="s">
        <v>1012</v>
      </c>
      <c r="B214" s="5" t="s">
        <v>966</v>
      </c>
      <c r="C214" s="105" t="s">
        <v>1300</v>
      </c>
      <c r="D214" s="105" t="s">
        <v>1300</v>
      </c>
      <c r="E214" s="206" t="s">
        <v>1289</v>
      </c>
      <c r="F214" s="206" t="s">
        <v>1289</v>
      </c>
      <c r="G214" s="105" t="s">
        <v>1300</v>
      </c>
      <c r="H214" s="105" t="s">
        <v>1300</v>
      </c>
      <c r="I214" s="105" t="s">
        <v>1300</v>
      </c>
      <c r="J214" s="100" t="s">
        <v>18</v>
      </c>
      <c r="K214" s="100" t="s">
        <v>19</v>
      </c>
      <c r="L214" s="212">
        <v>5930</v>
      </c>
      <c r="M214" s="212">
        <v>891</v>
      </c>
      <c r="N214" s="35">
        <v>15</v>
      </c>
      <c r="O214" s="35" t="s">
        <v>63</v>
      </c>
      <c r="P214" s="206" t="s">
        <v>1289</v>
      </c>
      <c r="Q214" s="218">
        <v>7830.57</v>
      </c>
      <c r="R214" s="100" t="s">
        <v>210</v>
      </c>
      <c r="S214" s="105" t="s">
        <v>1300</v>
      </c>
      <c r="T214" s="94" t="s">
        <v>1300</v>
      </c>
      <c r="U214" s="105" t="s">
        <v>1300</v>
      </c>
      <c r="V214" s="236" t="s">
        <v>1417</v>
      </c>
    </row>
    <row r="215" spans="1:23" ht="24" hidden="1">
      <c r="A215" s="37" t="s">
        <v>186</v>
      </c>
      <c r="B215" s="5" t="s">
        <v>966</v>
      </c>
      <c r="C215" s="105" t="s">
        <v>167</v>
      </c>
      <c r="D215" s="35" t="s">
        <v>187</v>
      </c>
      <c r="E215" s="206" t="s">
        <v>1289</v>
      </c>
      <c r="F215" s="206" t="s">
        <v>1289</v>
      </c>
      <c r="G215" s="35" t="s">
        <v>8</v>
      </c>
      <c r="H215" s="206" t="s">
        <v>1418</v>
      </c>
      <c r="I215" s="35" t="s">
        <v>13</v>
      </c>
      <c r="J215" s="35" t="s">
        <v>16</v>
      </c>
      <c r="K215" s="35" t="s">
        <v>19</v>
      </c>
      <c r="L215" s="223">
        <v>6</v>
      </c>
      <c r="M215" s="223">
        <v>6</v>
      </c>
      <c r="N215" s="35">
        <v>100</v>
      </c>
      <c r="O215" s="212" t="s">
        <v>62</v>
      </c>
      <c r="P215" s="90" t="s">
        <v>62</v>
      </c>
      <c r="Q215" s="224">
        <v>30.25</v>
      </c>
      <c r="R215" s="35" t="s">
        <v>24</v>
      </c>
      <c r="S215" s="35" t="s">
        <v>37</v>
      </c>
      <c r="T215" s="94" t="s">
        <v>967</v>
      </c>
      <c r="U215" s="206" t="s">
        <v>1417</v>
      </c>
      <c r="V215" s="236" t="s">
        <v>1417</v>
      </c>
      <c r="W215" s="29"/>
    </row>
    <row r="216" spans="1:23" ht="48" hidden="1">
      <c r="A216" s="57" t="s">
        <v>188</v>
      </c>
      <c r="B216" s="5" t="s">
        <v>966</v>
      </c>
      <c r="C216" s="105" t="s">
        <v>167</v>
      </c>
      <c r="D216" s="35" t="s">
        <v>983</v>
      </c>
      <c r="E216" s="206" t="s">
        <v>1289</v>
      </c>
      <c r="F216" s="206" t="s">
        <v>1289</v>
      </c>
      <c r="G216" s="35" t="s">
        <v>10</v>
      </c>
      <c r="H216" s="206" t="s">
        <v>1418</v>
      </c>
      <c r="I216" s="35" t="s">
        <v>13</v>
      </c>
      <c r="J216" s="35" t="s">
        <v>18</v>
      </c>
      <c r="K216" s="35" t="s">
        <v>19</v>
      </c>
      <c r="L216" s="223" t="s">
        <v>1292</v>
      </c>
      <c r="M216" s="223" t="s">
        <v>1292</v>
      </c>
      <c r="N216" s="223" t="s">
        <v>1292</v>
      </c>
      <c r="O216" s="212" t="s">
        <v>62</v>
      </c>
      <c r="P216" s="90" t="s">
        <v>63</v>
      </c>
      <c r="Q216" s="35" t="s">
        <v>1292</v>
      </c>
      <c r="R216" s="35" t="s">
        <v>24</v>
      </c>
      <c r="S216" s="35" t="s">
        <v>46</v>
      </c>
      <c r="T216" s="210" t="s">
        <v>1417</v>
      </c>
      <c r="U216" s="206" t="s">
        <v>1417</v>
      </c>
      <c r="V216" s="236" t="s">
        <v>1417</v>
      </c>
      <c r="W216" s="29"/>
    </row>
    <row r="217" spans="1:23" ht="24" hidden="1">
      <c r="A217" s="37" t="s">
        <v>994</v>
      </c>
      <c r="B217" s="5" t="s">
        <v>966</v>
      </c>
      <c r="C217" s="105" t="s">
        <v>167</v>
      </c>
      <c r="D217" s="35" t="s">
        <v>995</v>
      </c>
      <c r="E217" s="206" t="s">
        <v>1289</v>
      </c>
      <c r="F217" s="206" t="s">
        <v>1289</v>
      </c>
      <c r="G217" s="35" t="s">
        <v>10</v>
      </c>
      <c r="H217" s="206" t="s">
        <v>1418</v>
      </c>
      <c r="I217" s="35" t="s">
        <v>14</v>
      </c>
      <c r="J217" s="35" t="s">
        <v>18</v>
      </c>
      <c r="K217" s="35" t="s">
        <v>19</v>
      </c>
      <c r="L217" s="223">
        <v>250</v>
      </c>
      <c r="M217" s="223">
        <v>126</v>
      </c>
      <c r="N217" s="35">
        <v>50</v>
      </c>
      <c r="O217" s="212" t="s">
        <v>62</v>
      </c>
      <c r="P217" s="206" t="s">
        <v>1289</v>
      </c>
      <c r="Q217" s="224">
        <v>1736.53</v>
      </c>
      <c r="R217" s="35" t="s">
        <v>24</v>
      </c>
      <c r="S217" s="90" t="s">
        <v>25</v>
      </c>
      <c r="T217" s="94">
        <v>41791</v>
      </c>
      <c r="U217" s="206" t="s">
        <v>1417</v>
      </c>
      <c r="V217" s="236" t="s">
        <v>1417</v>
      </c>
    </row>
    <row r="218" spans="1:23" ht="24" hidden="1">
      <c r="A218" s="37" t="s">
        <v>984</v>
      </c>
      <c r="B218" s="5" t="s">
        <v>966</v>
      </c>
      <c r="C218" s="105" t="s">
        <v>167</v>
      </c>
      <c r="D218" s="35" t="s">
        <v>190</v>
      </c>
      <c r="E218" s="206" t="s">
        <v>1289</v>
      </c>
      <c r="F218" s="206" t="s">
        <v>1289</v>
      </c>
      <c r="G218" s="35" t="s">
        <v>970</v>
      </c>
      <c r="H218" s="206" t="s">
        <v>1418</v>
      </c>
      <c r="I218" s="35" t="s">
        <v>13</v>
      </c>
      <c r="J218" s="35" t="s">
        <v>18</v>
      </c>
      <c r="K218" s="35" t="s">
        <v>19</v>
      </c>
      <c r="L218" s="251">
        <v>1713</v>
      </c>
      <c r="M218" s="223">
        <v>1196</v>
      </c>
      <c r="N218" s="35">
        <v>70</v>
      </c>
      <c r="O218" s="212" t="s">
        <v>62</v>
      </c>
      <c r="P218" s="90" t="s">
        <v>62</v>
      </c>
      <c r="Q218" s="224">
        <v>10701</v>
      </c>
      <c r="R218" s="35" t="s">
        <v>24</v>
      </c>
      <c r="S218" s="90" t="s">
        <v>25</v>
      </c>
      <c r="T218" s="94" t="s">
        <v>985</v>
      </c>
      <c r="U218" s="206" t="s">
        <v>1417</v>
      </c>
      <c r="V218" s="236" t="s">
        <v>1417</v>
      </c>
    </row>
    <row r="219" spans="1:23" ht="36" hidden="1">
      <c r="A219" s="57" t="s">
        <v>191</v>
      </c>
      <c r="B219" s="5" t="s">
        <v>966</v>
      </c>
      <c r="C219" s="105" t="s">
        <v>167</v>
      </c>
      <c r="D219" s="103" t="s">
        <v>192</v>
      </c>
      <c r="E219" s="206" t="s">
        <v>1289</v>
      </c>
      <c r="F219" s="206" t="s">
        <v>1289</v>
      </c>
      <c r="G219" s="103" t="s">
        <v>8</v>
      </c>
      <c r="H219" s="206" t="s">
        <v>1418</v>
      </c>
      <c r="I219" s="35" t="s">
        <v>13</v>
      </c>
      <c r="J219" s="103" t="s">
        <v>18</v>
      </c>
      <c r="K219" s="103" t="s">
        <v>19</v>
      </c>
      <c r="L219" s="251">
        <v>100</v>
      </c>
      <c r="M219" s="251">
        <v>98</v>
      </c>
      <c r="N219" s="35">
        <v>98</v>
      </c>
      <c r="O219" s="212" t="s">
        <v>62</v>
      </c>
      <c r="P219" s="90" t="s">
        <v>63</v>
      </c>
      <c r="Q219" s="252">
        <v>496</v>
      </c>
      <c r="R219" s="103" t="s">
        <v>24</v>
      </c>
      <c r="S219" s="35" t="s">
        <v>1447</v>
      </c>
      <c r="T219" s="94" t="s">
        <v>967</v>
      </c>
      <c r="U219" s="206" t="s">
        <v>1417</v>
      </c>
      <c r="V219" s="236" t="s">
        <v>1417</v>
      </c>
    </row>
    <row r="220" spans="1:23" ht="24" hidden="1">
      <c r="A220" s="37" t="s">
        <v>986</v>
      </c>
      <c r="B220" s="5" t="s">
        <v>966</v>
      </c>
      <c r="C220" s="105" t="s">
        <v>167</v>
      </c>
      <c r="D220" s="35" t="s">
        <v>193</v>
      </c>
      <c r="E220" s="206" t="s">
        <v>1289</v>
      </c>
      <c r="F220" s="206" t="s">
        <v>1289</v>
      </c>
      <c r="G220" s="35" t="s">
        <v>970</v>
      </c>
      <c r="H220" s="206" t="s">
        <v>1418</v>
      </c>
      <c r="I220" s="35" t="s">
        <v>812</v>
      </c>
      <c r="J220" s="35" t="s">
        <v>18</v>
      </c>
      <c r="K220" s="35" t="s">
        <v>19</v>
      </c>
      <c r="L220" s="223">
        <v>24</v>
      </c>
      <c r="M220" s="223">
        <v>24</v>
      </c>
      <c r="N220" s="35">
        <v>100</v>
      </c>
      <c r="O220" s="212" t="s">
        <v>62</v>
      </c>
      <c r="P220" s="90" t="s">
        <v>63</v>
      </c>
      <c r="Q220" s="224">
        <v>72.833299999999994</v>
      </c>
      <c r="R220" s="35" t="s">
        <v>24</v>
      </c>
      <c r="S220" s="35" t="s">
        <v>31</v>
      </c>
      <c r="T220" s="94" t="s">
        <v>967</v>
      </c>
      <c r="U220" s="206" t="s">
        <v>1417</v>
      </c>
      <c r="V220" s="236" t="s">
        <v>1417</v>
      </c>
    </row>
    <row r="221" spans="1:23" ht="24" hidden="1">
      <c r="A221" s="37" t="s">
        <v>194</v>
      </c>
      <c r="B221" s="5" t="s">
        <v>966</v>
      </c>
      <c r="C221" s="105" t="s">
        <v>167</v>
      </c>
      <c r="D221" s="35" t="s">
        <v>195</v>
      </c>
      <c r="E221" s="206" t="s">
        <v>1289</v>
      </c>
      <c r="F221" s="206" t="s">
        <v>1289</v>
      </c>
      <c r="G221" s="35" t="s">
        <v>970</v>
      </c>
      <c r="H221" s="206" t="s">
        <v>1418</v>
      </c>
      <c r="I221" s="35" t="s">
        <v>812</v>
      </c>
      <c r="J221" s="35" t="s">
        <v>16</v>
      </c>
      <c r="K221" s="35" t="s">
        <v>19</v>
      </c>
      <c r="L221" s="223">
        <v>39</v>
      </c>
      <c r="M221" s="223">
        <v>39</v>
      </c>
      <c r="N221" s="35">
        <v>100</v>
      </c>
      <c r="O221" s="212" t="s">
        <v>62</v>
      </c>
      <c r="P221" s="90" t="s">
        <v>62</v>
      </c>
      <c r="Q221" s="224">
        <v>118.4166</v>
      </c>
      <c r="R221" s="35" t="s">
        <v>24</v>
      </c>
      <c r="S221" s="35" t="s">
        <v>31</v>
      </c>
      <c r="T221" s="94" t="s">
        <v>967</v>
      </c>
      <c r="U221" s="206" t="s">
        <v>1417</v>
      </c>
      <c r="V221" s="236" t="s">
        <v>1417</v>
      </c>
    </row>
    <row r="222" spans="1:23" ht="24" hidden="1">
      <c r="A222" s="37" t="s">
        <v>196</v>
      </c>
      <c r="B222" s="5" t="s">
        <v>966</v>
      </c>
      <c r="C222" s="105" t="s">
        <v>167</v>
      </c>
      <c r="D222" s="35" t="s">
        <v>197</v>
      </c>
      <c r="E222" s="206" t="s">
        <v>1289</v>
      </c>
      <c r="F222" s="206" t="s">
        <v>1289</v>
      </c>
      <c r="G222" s="35" t="s">
        <v>9</v>
      </c>
      <c r="H222" s="206" t="s">
        <v>1418</v>
      </c>
      <c r="I222" s="35" t="s">
        <v>13</v>
      </c>
      <c r="J222" s="35" t="s">
        <v>18</v>
      </c>
      <c r="K222" s="35" t="s">
        <v>19</v>
      </c>
      <c r="L222" s="223">
        <v>6</v>
      </c>
      <c r="M222" s="223">
        <v>6</v>
      </c>
      <c r="N222" s="35">
        <v>100</v>
      </c>
      <c r="O222" s="212" t="s">
        <v>62</v>
      </c>
      <c r="P222" s="90" t="s">
        <v>62</v>
      </c>
      <c r="Q222" s="224">
        <v>30.332999999999998</v>
      </c>
      <c r="R222" s="35" t="s">
        <v>24</v>
      </c>
      <c r="S222" s="35" t="s">
        <v>31</v>
      </c>
      <c r="T222" s="94" t="s">
        <v>967</v>
      </c>
      <c r="U222" s="206" t="s">
        <v>1417</v>
      </c>
      <c r="V222" s="236" t="s">
        <v>1417</v>
      </c>
    </row>
    <row r="223" spans="1:23" ht="36" hidden="1">
      <c r="A223" s="37" t="s">
        <v>198</v>
      </c>
      <c r="B223" s="5" t="s">
        <v>966</v>
      </c>
      <c r="C223" s="105" t="s">
        <v>167</v>
      </c>
      <c r="D223" s="35" t="s">
        <v>199</v>
      </c>
      <c r="E223" s="206" t="s">
        <v>1289</v>
      </c>
      <c r="F223" s="206" t="s">
        <v>1289</v>
      </c>
      <c r="G223" s="35" t="s">
        <v>8</v>
      </c>
      <c r="H223" s="206" t="s">
        <v>1418</v>
      </c>
      <c r="I223" s="35" t="s">
        <v>13</v>
      </c>
      <c r="J223" s="35" t="s">
        <v>18</v>
      </c>
      <c r="K223" s="35" t="s">
        <v>19</v>
      </c>
      <c r="L223" s="223">
        <v>11</v>
      </c>
      <c r="M223" s="223">
        <v>11</v>
      </c>
      <c r="N223" s="35">
        <v>100</v>
      </c>
      <c r="O223" s="212" t="s">
        <v>62</v>
      </c>
      <c r="P223" s="90" t="s">
        <v>62</v>
      </c>
      <c r="Q223" s="224">
        <v>33.5</v>
      </c>
      <c r="R223" s="35" t="s">
        <v>24</v>
      </c>
      <c r="S223" s="35" t="s">
        <v>37</v>
      </c>
      <c r="T223" s="94" t="s">
        <v>967</v>
      </c>
      <c r="U223" s="206" t="s">
        <v>1417</v>
      </c>
      <c r="V223" s="236" t="s">
        <v>1417</v>
      </c>
    </row>
    <row r="224" spans="1:23" ht="24" hidden="1">
      <c r="A224" s="37" t="s">
        <v>200</v>
      </c>
      <c r="B224" s="5" t="s">
        <v>966</v>
      </c>
      <c r="C224" s="105" t="s">
        <v>167</v>
      </c>
      <c r="D224" s="35" t="s">
        <v>987</v>
      </c>
      <c r="E224" s="206" t="s">
        <v>1289</v>
      </c>
      <c r="F224" s="206" t="s">
        <v>1289</v>
      </c>
      <c r="G224" s="35" t="s">
        <v>970</v>
      </c>
      <c r="H224" s="206" t="s">
        <v>1418</v>
      </c>
      <c r="I224" s="35" t="s">
        <v>812</v>
      </c>
      <c r="J224" s="35" t="s">
        <v>16</v>
      </c>
      <c r="K224" s="35" t="s">
        <v>19</v>
      </c>
      <c r="L224" s="223">
        <v>96</v>
      </c>
      <c r="M224" s="223">
        <v>96</v>
      </c>
      <c r="N224" s="35">
        <v>100</v>
      </c>
      <c r="O224" s="212" t="s">
        <v>62</v>
      </c>
      <c r="P224" s="90" t="s">
        <v>62</v>
      </c>
      <c r="Q224" s="224">
        <v>291.41660000000002</v>
      </c>
      <c r="R224" s="35" t="s">
        <v>24</v>
      </c>
      <c r="S224" s="35" t="s">
        <v>31</v>
      </c>
      <c r="T224" s="94" t="s">
        <v>967</v>
      </c>
      <c r="U224" s="206" t="s">
        <v>1417</v>
      </c>
      <c r="V224" s="236" t="s">
        <v>1417</v>
      </c>
    </row>
    <row r="225" spans="1:23" ht="24" hidden="1">
      <c r="A225" s="37" t="s">
        <v>1009</v>
      </c>
      <c r="B225" s="5" t="s">
        <v>966</v>
      </c>
      <c r="C225" s="105" t="s">
        <v>1300</v>
      </c>
      <c r="D225" s="105" t="s">
        <v>1300</v>
      </c>
      <c r="E225" s="206" t="s">
        <v>1289</v>
      </c>
      <c r="F225" s="206" t="s">
        <v>1289</v>
      </c>
      <c r="G225" s="105" t="s">
        <v>1300</v>
      </c>
      <c r="H225" s="105" t="s">
        <v>1300</v>
      </c>
      <c r="I225" s="105" t="s">
        <v>1300</v>
      </c>
      <c r="J225" s="100" t="s">
        <v>18</v>
      </c>
      <c r="K225" s="100" t="s">
        <v>612</v>
      </c>
      <c r="L225" s="212">
        <v>258</v>
      </c>
      <c r="M225" s="212">
        <v>202</v>
      </c>
      <c r="N225" s="35">
        <v>78</v>
      </c>
      <c r="O225" s="35" t="s">
        <v>63</v>
      </c>
      <c r="P225" s="206" t="s">
        <v>1289</v>
      </c>
      <c r="Q225" s="218">
        <v>1301</v>
      </c>
      <c r="R225" s="100" t="s">
        <v>210</v>
      </c>
      <c r="S225" s="105" t="s">
        <v>1300</v>
      </c>
      <c r="T225" s="94" t="s">
        <v>1300</v>
      </c>
      <c r="U225" s="105" t="s">
        <v>1300</v>
      </c>
      <c r="V225" s="236" t="s">
        <v>1417</v>
      </c>
    </row>
    <row r="226" spans="1:23" ht="24" hidden="1">
      <c r="A226" s="37" t="s">
        <v>996</v>
      </c>
      <c r="B226" s="5" t="s">
        <v>966</v>
      </c>
      <c r="C226" s="105" t="s">
        <v>167</v>
      </c>
      <c r="D226" s="35" t="s">
        <v>997</v>
      </c>
      <c r="E226" s="206" t="s">
        <v>1289</v>
      </c>
      <c r="F226" s="206" t="s">
        <v>1289</v>
      </c>
      <c r="G226" s="100" t="s">
        <v>10</v>
      </c>
      <c r="H226" s="206" t="s">
        <v>1418</v>
      </c>
      <c r="I226" s="35" t="s">
        <v>14</v>
      </c>
      <c r="J226" s="35" t="s">
        <v>18</v>
      </c>
      <c r="K226" s="35" t="s">
        <v>19</v>
      </c>
      <c r="L226" s="212">
        <v>5769</v>
      </c>
      <c r="M226" s="212">
        <v>1913</v>
      </c>
      <c r="N226" s="35">
        <v>33</v>
      </c>
      <c r="O226" s="212" t="s">
        <v>62</v>
      </c>
      <c r="P226" s="206" t="s">
        <v>1289</v>
      </c>
      <c r="Q226" s="224">
        <v>10152.43</v>
      </c>
      <c r="R226" s="35" t="s">
        <v>24</v>
      </c>
      <c r="S226" s="90" t="s">
        <v>25</v>
      </c>
      <c r="T226" s="94">
        <v>42125</v>
      </c>
      <c r="U226" s="206" t="s">
        <v>1417</v>
      </c>
      <c r="V226" s="236" t="s">
        <v>1417</v>
      </c>
    </row>
    <row r="227" spans="1:23" ht="24" hidden="1">
      <c r="A227" s="37" t="s">
        <v>1001</v>
      </c>
      <c r="B227" s="5" t="s">
        <v>966</v>
      </c>
      <c r="C227" s="105" t="s">
        <v>1300</v>
      </c>
      <c r="D227" s="105" t="s">
        <v>1300</v>
      </c>
      <c r="E227" s="206" t="s">
        <v>1289</v>
      </c>
      <c r="F227" s="206" t="s">
        <v>1289</v>
      </c>
      <c r="G227" s="105" t="s">
        <v>1300</v>
      </c>
      <c r="H227" s="105" t="s">
        <v>1300</v>
      </c>
      <c r="I227" s="105" t="s">
        <v>1300</v>
      </c>
      <c r="J227" s="35" t="s">
        <v>18</v>
      </c>
      <c r="K227" s="35" t="s">
        <v>19</v>
      </c>
      <c r="L227" s="212">
        <v>1214</v>
      </c>
      <c r="M227" s="212">
        <v>575</v>
      </c>
      <c r="N227" s="35">
        <v>47</v>
      </c>
      <c r="O227" s="35" t="s">
        <v>63</v>
      </c>
      <c r="P227" s="206" t="s">
        <v>1289</v>
      </c>
      <c r="Q227" s="218">
        <v>2775.83</v>
      </c>
      <c r="R227" s="100" t="s">
        <v>210</v>
      </c>
      <c r="S227" s="105" t="s">
        <v>1300</v>
      </c>
      <c r="T227" s="94" t="s">
        <v>1300</v>
      </c>
      <c r="U227" s="105" t="s">
        <v>1300</v>
      </c>
      <c r="V227" s="236" t="s">
        <v>1417</v>
      </c>
    </row>
    <row r="228" spans="1:23" ht="92.25" hidden="1" customHeight="1">
      <c r="A228" s="5" t="s">
        <v>1001</v>
      </c>
      <c r="B228" s="5" t="s">
        <v>966</v>
      </c>
      <c r="C228" s="105" t="s">
        <v>1300</v>
      </c>
      <c r="D228" s="105" t="s">
        <v>1300</v>
      </c>
      <c r="E228" s="206" t="s">
        <v>1289</v>
      </c>
      <c r="F228" s="206" t="s">
        <v>1289</v>
      </c>
      <c r="G228" s="105" t="s">
        <v>1300</v>
      </c>
      <c r="H228" s="105" t="s">
        <v>1300</v>
      </c>
      <c r="I228" s="105" t="s">
        <v>1300</v>
      </c>
      <c r="J228" s="89" t="s">
        <v>18</v>
      </c>
      <c r="K228" s="90" t="s">
        <v>881</v>
      </c>
      <c r="L228" s="213">
        <v>13287</v>
      </c>
      <c r="M228" s="213">
        <v>1424</v>
      </c>
      <c r="N228" s="35">
        <v>11</v>
      </c>
      <c r="O228" s="35" t="s">
        <v>63</v>
      </c>
      <c r="P228" s="206" t="s">
        <v>1289</v>
      </c>
      <c r="Q228" s="243" t="s">
        <v>1553</v>
      </c>
      <c r="R228" s="100" t="s">
        <v>210</v>
      </c>
      <c r="S228" s="105" t="s">
        <v>1300</v>
      </c>
      <c r="T228" s="94" t="s">
        <v>1300</v>
      </c>
      <c r="U228" s="105" t="s">
        <v>1300</v>
      </c>
      <c r="V228" s="236" t="s">
        <v>1417</v>
      </c>
    </row>
    <row r="229" spans="1:23" ht="48" hidden="1">
      <c r="A229" s="37" t="s">
        <v>1008</v>
      </c>
      <c r="B229" s="5" t="s">
        <v>966</v>
      </c>
      <c r="C229" s="105" t="s">
        <v>1300</v>
      </c>
      <c r="D229" s="105" t="s">
        <v>1300</v>
      </c>
      <c r="E229" s="206" t="s">
        <v>1289</v>
      </c>
      <c r="F229" s="206" t="s">
        <v>1289</v>
      </c>
      <c r="G229" s="105" t="s">
        <v>1300</v>
      </c>
      <c r="H229" s="105" t="s">
        <v>1300</v>
      </c>
      <c r="I229" s="105" t="s">
        <v>1300</v>
      </c>
      <c r="J229" s="100" t="s">
        <v>18</v>
      </c>
      <c r="K229" s="35" t="s">
        <v>612</v>
      </c>
      <c r="L229" s="212">
        <v>152</v>
      </c>
      <c r="M229" s="212">
        <v>107</v>
      </c>
      <c r="N229" s="35">
        <v>70</v>
      </c>
      <c r="O229" s="35" t="s">
        <v>63</v>
      </c>
      <c r="P229" s="206" t="s">
        <v>1289</v>
      </c>
      <c r="Q229" s="218">
        <v>933.32</v>
      </c>
      <c r="R229" s="100" t="s">
        <v>210</v>
      </c>
      <c r="S229" s="105" t="s">
        <v>1300</v>
      </c>
      <c r="T229" s="94" t="s">
        <v>1300</v>
      </c>
      <c r="U229" s="105" t="s">
        <v>1300</v>
      </c>
      <c r="V229" s="236" t="s">
        <v>1417</v>
      </c>
    </row>
    <row r="230" spans="1:23" ht="24" hidden="1">
      <c r="A230" s="37" t="s">
        <v>1014</v>
      </c>
      <c r="B230" s="5" t="s">
        <v>966</v>
      </c>
      <c r="C230" s="105" t="s">
        <v>1300</v>
      </c>
      <c r="D230" s="105" t="s">
        <v>1300</v>
      </c>
      <c r="E230" s="206" t="s">
        <v>1289</v>
      </c>
      <c r="F230" s="206" t="s">
        <v>1289</v>
      </c>
      <c r="G230" s="105" t="s">
        <v>1300</v>
      </c>
      <c r="H230" s="105" t="s">
        <v>1300</v>
      </c>
      <c r="I230" s="105" t="s">
        <v>1300</v>
      </c>
      <c r="J230" s="100" t="s">
        <v>18</v>
      </c>
      <c r="K230" s="100" t="s">
        <v>19</v>
      </c>
      <c r="L230" s="212">
        <v>744</v>
      </c>
      <c r="M230" s="212">
        <v>111</v>
      </c>
      <c r="N230" s="35">
        <v>15</v>
      </c>
      <c r="O230" s="35" t="s">
        <v>63</v>
      </c>
      <c r="P230" s="206" t="s">
        <v>1289</v>
      </c>
      <c r="Q230" s="218">
        <v>1324</v>
      </c>
      <c r="R230" s="100" t="s">
        <v>210</v>
      </c>
      <c r="S230" s="105" t="s">
        <v>1300</v>
      </c>
      <c r="T230" s="94" t="s">
        <v>1300</v>
      </c>
      <c r="U230" s="105" t="s">
        <v>1300</v>
      </c>
      <c r="V230" s="236" t="s">
        <v>1417</v>
      </c>
    </row>
    <row r="231" spans="1:23" ht="24" hidden="1">
      <c r="A231" s="37" t="s">
        <v>992</v>
      </c>
      <c r="B231" s="5" t="s">
        <v>966</v>
      </c>
      <c r="C231" s="105" t="s">
        <v>167</v>
      </c>
      <c r="D231" s="35" t="s">
        <v>202</v>
      </c>
      <c r="E231" s="206" t="s">
        <v>1289</v>
      </c>
      <c r="F231" s="206" t="s">
        <v>1289</v>
      </c>
      <c r="G231" s="35" t="s">
        <v>970</v>
      </c>
      <c r="H231" s="206" t="s">
        <v>1418</v>
      </c>
      <c r="I231" s="35" t="s">
        <v>13</v>
      </c>
      <c r="J231" s="35" t="s">
        <v>16</v>
      </c>
      <c r="K231" s="35" t="s">
        <v>19</v>
      </c>
      <c r="L231" s="223">
        <v>32</v>
      </c>
      <c r="M231" s="223">
        <v>32</v>
      </c>
      <c r="N231" s="35">
        <v>100</v>
      </c>
      <c r="O231" s="212" t="s">
        <v>62</v>
      </c>
      <c r="P231" s="90" t="s">
        <v>62</v>
      </c>
      <c r="Q231" s="224">
        <v>97.16</v>
      </c>
      <c r="R231" s="35" t="s">
        <v>24</v>
      </c>
      <c r="S231" s="35" t="s">
        <v>31</v>
      </c>
      <c r="T231" s="94">
        <v>41730</v>
      </c>
      <c r="U231" s="206" t="s">
        <v>1417</v>
      </c>
      <c r="V231" s="236" t="s">
        <v>1417</v>
      </c>
    </row>
    <row r="232" spans="1:23" ht="24" hidden="1">
      <c r="A232" s="37" t="s">
        <v>203</v>
      </c>
      <c r="B232" s="5" t="s">
        <v>966</v>
      </c>
      <c r="C232" s="105" t="s">
        <v>167</v>
      </c>
      <c r="D232" s="35" t="s">
        <v>204</v>
      </c>
      <c r="E232" s="206" t="s">
        <v>1289</v>
      </c>
      <c r="F232" s="206" t="s">
        <v>1289</v>
      </c>
      <c r="G232" s="35" t="s">
        <v>970</v>
      </c>
      <c r="H232" s="206" t="s">
        <v>1418</v>
      </c>
      <c r="I232" s="35" t="s">
        <v>812</v>
      </c>
      <c r="J232" s="35" t="s">
        <v>18</v>
      </c>
      <c r="K232" s="35" t="s">
        <v>19</v>
      </c>
      <c r="L232" s="223">
        <v>121</v>
      </c>
      <c r="M232" s="223">
        <v>121</v>
      </c>
      <c r="N232" s="35">
        <v>100</v>
      </c>
      <c r="O232" s="212" t="s">
        <v>62</v>
      </c>
      <c r="P232" s="90" t="s">
        <v>62</v>
      </c>
      <c r="Q232" s="224">
        <v>367.25</v>
      </c>
      <c r="R232" s="35" t="s">
        <v>24</v>
      </c>
      <c r="S232" s="35" t="s">
        <v>37</v>
      </c>
      <c r="T232" s="94" t="s">
        <v>967</v>
      </c>
      <c r="U232" s="206" t="s">
        <v>1417</v>
      </c>
      <c r="V232" s="236" t="s">
        <v>1417</v>
      </c>
    </row>
    <row r="233" spans="1:23" ht="24" hidden="1">
      <c r="A233" s="37" t="s">
        <v>205</v>
      </c>
      <c r="B233" s="5" t="s">
        <v>966</v>
      </c>
      <c r="C233" s="105" t="s">
        <v>167</v>
      </c>
      <c r="D233" s="35" t="s">
        <v>206</v>
      </c>
      <c r="E233" s="206" t="s">
        <v>1289</v>
      </c>
      <c r="F233" s="206" t="s">
        <v>1289</v>
      </c>
      <c r="G233" s="35" t="s">
        <v>10</v>
      </c>
      <c r="H233" s="206" t="s">
        <v>1418</v>
      </c>
      <c r="I233" s="35" t="s">
        <v>13</v>
      </c>
      <c r="J233" s="35" t="s">
        <v>18</v>
      </c>
      <c r="K233" s="35" t="s">
        <v>612</v>
      </c>
      <c r="L233" s="223">
        <v>352</v>
      </c>
      <c r="M233" s="223">
        <v>282</v>
      </c>
      <c r="N233" s="35">
        <v>80</v>
      </c>
      <c r="O233" s="212" t="s">
        <v>62</v>
      </c>
      <c r="P233" s="90" t="s">
        <v>62</v>
      </c>
      <c r="Q233" s="224">
        <v>28497.919999999998</v>
      </c>
      <c r="R233" s="35" t="s">
        <v>24</v>
      </c>
      <c r="S233" s="35" t="s">
        <v>37</v>
      </c>
      <c r="T233" s="94" t="s">
        <v>967</v>
      </c>
      <c r="U233" s="206" t="s">
        <v>1417</v>
      </c>
      <c r="V233" s="236" t="s">
        <v>1417</v>
      </c>
      <c r="W233" s="30"/>
    </row>
    <row r="234" spans="1:23" ht="24" hidden="1">
      <c r="A234" s="37" t="s">
        <v>207</v>
      </c>
      <c r="B234" s="5" t="s">
        <v>966</v>
      </c>
      <c r="C234" s="105" t="s">
        <v>167</v>
      </c>
      <c r="D234" s="35" t="s">
        <v>208</v>
      </c>
      <c r="E234" s="206" t="s">
        <v>1289</v>
      </c>
      <c r="F234" s="206" t="s">
        <v>1289</v>
      </c>
      <c r="G234" s="35" t="s">
        <v>8</v>
      </c>
      <c r="H234" s="206" t="s">
        <v>1418</v>
      </c>
      <c r="I234" s="35" t="s">
        <v>13</v>
      </c>
      <c r="J234" s="35" t="s">
        <v>16</v>
      </c>
      <c r="K234" s="35" t="s">
        <v>19</v>
      </c>
      <c r="L234" s="223">
        <v>24</v>
      </c>
      <c r="M234" s="223">
        <v>24</v>
      </c>
      <c r="N234" s="35">
        <v>100</v>
      </c>
      <c r="O234" s="212" t="s">
        <v>62</v>
      </c>
      <c r="P234" s="90" t="s">
        <v>62</v>
      </c>
      <c r="Q234" s="224">
        <v>182.833</v>
      </c>
      <c r="R234" s="35" t="s">
        <v>24</v>
      </c>
      <c r="S234" s="35" t="s">
        <v>31</v>
      </c>
      <c r="T234" s="94" t="s">
        <v>967</v>
      </c>
      <c r="U234" s="206" t="s">
        <v>1417</v>
      </c>
      <c r="V234" s="236" t="s">
        <v>1417</v>
      </c>
    </row>
    <row r="235" spans="1:23" ht="24" hidden="1">
      <c r="A235" s="57" t="s">
        <v>1023</v>
      </c>
      <c r="B235" s="4" t="s">
        <v>1019</v>
      </c>
      <c r="C235" s="35" t="s">
        <v>100</v>
      </c>
      <c r="D235" s="35" t="s">
        <v>1024</v>
      </c>
      <c r="E235" s="119" t="s">
        <v>1299</v>
      </c>
      <c r="F235" s="206" t="s">
        <v>1289</v>
      </c>
      <c r="G235" s="35" t="s">
        <v>8</v>
      </c>
      <c r="H235" s="35" t="s">
        <v>336</v>
      </c>
      <c r="I235" s="35" t="s">
        <v>13</v>
      </c>
      <c r="J235" s="35" t="s">
        <v>18</v>
      </c>
      <c r="K235" s="35" t="s">
        <v>19</v>
      </c>
      <c r="L235" s="223">
        <v>12</v>
      </c>
      <c r="M235" s="223">
        <v>12</v>
      </c>
      <c r="N235" s="35">
        <v>100</v>
      </c>
      <c r="O235" s="212" t="s">
        <v>62</v>
      </c>
      <c r="P235" s="90" t="s">
        <v>63</v>
      </c>
      <c r="Q235" s="224">
        <v>76.575000000000003</v>
      </c>
      <c r="R235" s="413" t="s">
        <v>24</v>
      </c>
      <c r="S235" s="90" t="s">
        <v>25</v>
      </c>
      <c r="T235" s="210" t="s">
        <v>1417</v>
      </c>
      <c r="U235" s="206" t="s">
        <v>1417</v>
      </c>
      <c r="V235" s="35" t="s">
        <v>337</v>
      </c>
    </row>
    <row r="236" spans="1:23" ht="24" hidden="1">
      <c r="A236" s="57" t="s">
        <v>1022</v>
      </c>
      <c r="B236" s="4" t="s">
        <v>1019</v>
      </c>
      <c r="C236" s="35" t="s">
        <v>100</v>
      </c>
      <c r="D236" s="35" t="s">
        <v>335</v>
      </c>
      <c r="E236" s="119" t="s">
        <v>1299</v>
      </c>
      <c r="F236" s="206" t="s">
        <v>1289</v>
      </c>
      <c r="G236" s="35" t="s">
        <v>8</v>
      </c>
      <c r="H236" s="35" t="s">
        <v>336</v>
      </c>
      <c r="I236" s="35" t="s">
        <v>13</v>
      </c>
      <c r="J236" s="35" t="s">
        <v>18</v>
      </c>
      <c r="K236" s="35" t="s">
        <v>19</v>
      </c>
      <c r="L236" s="223">
        <v>13</v>
      </c>
      <c r="M236" s="223">
        <v>13</v>
      </c>
      <c r="N236" s="35">
        <v>100</v>
      </c>
      <c r="O236" s="212" t="s">
        <v>62</v>
      </c>
      <c r="P236" s="90" t="s">
        <v>63</v>
      </c>
      <c r="Q236" s="224">
        <v>68.407000000000011</v>
      </c>
      <c r="R236" s="413" t="s">
        <v>24</v>
      </c>
      <c r="S236" s="90" t="s">
        <v>25</v>
      </c>
      <c r="T236" s="210" t="s">
        <v>1417</v>
      </c>
      <c r="U236" s="206" t="s">
        <v>1417</v>
      </c>
      <c r="V236" s="35" t="s">
        <v>337</v>
      </c>
    </row>
    <row r="237" spans="1:23" ht="36" hidden="1">
      <c r="A237" s="68" t="s">
        <v>320</v>
      </c>
      <c r="B237" s="4" t="s">
        <v>1019</v>
      </c>
      <c r="C237" s="35" t="s">
        <v>100</v>
      </c>
      <c r="D237" s="35" t="s">
        <v>322</v>
      </c>
      <c r="E237" s="119" t="s">
        <v>1299</v>
      </c>
      <c r="F237" s="206" t="s">
        <v>1289</v>
      </c>
      <c r="G237" s="35" t="s">
        <v>9</v>
      </c>
      <c r="H237" s="206" t="s">
        <v>1418</v>
      </c>
      <c r="I237" s="35" t="s">
        <v>15</v>
      </c>
      <c r="J237" s="35" t="s">
        <v>16</v>
      </c>
      <c r="K237" s="35" t="s">
        <v>19</v>
      </c>
      <c r="L237" s="223">
        <v>550</v>
      </c>
      <c r="M237" s="223">
        <v>482</v>
      </c>
      <c r="N237" s="35">
        <v>88</v>
      </c>
      <c r="O237" s="212" t="s">
        <v>62</v>
      </c>
      <c r="P237" s="90" t="s">
        <v>63</v>
      </c>
      <c r="Q237" s="224">
        <v>21970.639999999999</v>
      </c>
      <c r="R237" s="413" t="s">
        <v>24</v>
      </c>
      <c r="S237" s="90" t="s">
        <v>25</v>
      </c>
      <c r="T237" s="210" t="s">
        <v>1417</v>
      </c>
      <c r="U237" s="206" t="s">
        <v>1417</v>
      </c>
      <c r="V237" s="35" t="s">
        <v>323</v>
      </c>
    </row>
    <row r="238" spans="1:23" ht="24" hidden="1">
      <c r="A238" s="68" t="s">
        <v>324</v>
      </c>
      <c r="B238" s="4" t="s">
        <v>1019</v>
      </c>
      <c r="C238" s="35" t="s">
        <v>100</v>
      </c>
      <c r="D238" s="35" t="s">
        <v>325</v>
      </c>
      <c r="E238" s="119" t="s">
        <v>1299</v>
      </c>
      <c r="F238" s="206" t="s">
        <v>1289</v>
      </c>
      <c r="G238" s="35" t="s">
        <v>10</v>
      </c>
      <c r="H238" s="206" t="s">
        <v>1418</v>
      </c>
      <c r="I238" s="35" t="s">
        <v>15</v>
      </c>
      <c r="J238" s="35" t="s">
        <v>17</v>
      </c>
      <c r="K238" s="35" t="s">
        <v>612</v>
      </c>
      <c r="L238" s="223">
        <v>150</v>
      </c>
      <c r="M238" s="223">
        <v>145</v>
      </c>
      <c r="N238" s="35">
        <v>97</v>
      </c>
      <c r="O238" s="212" t="s">
        <v>62</v>
      </c>
      <c r="P238" s="90" t="s">
        <v>63</v>
      </c>
      <c r="Q238" s="224">
        <v>3265.65</v>
      </c>
      <c r="R238" s="411" t="s">
        <v>24</v>
      </c>
      <c r="S238" s="90" t="s">
        <v>25</v>
      </c>
      <c r="T238" s="210" t="s">
        <v>1417</v>
      </c>
      <c r="U238" s="206" t="s">
        <v>1417</v>
      </c>
      <c r="V238" s="35" t="s">
        <v>326</v>
      </c>
    </row>
    <row r="239" spans="1:23" ht="48" hidden="1">
      <c r="A239" s="68" t="s">
        <v>327</v>
      </c>
      <c r="B239" s="4" t="s">
        <v>1019</v>
      </c>
      <c r="C239" s="35" t="s">
        <v>100</v>
      </c>
      <c r="D239" s="35" t="s">
        <v>328</v>
      </c>
      <c r="E239" s="119" t="s">
        <v>1299</v>
      </c>
      <c r="F239" s="206" t="s">
        <v>1289</v>
      </c>
      <c r="G239" s="35" t="s">
        <v>10</v>
      </c>
      <c r="H239" s="206" t="s">
        <v>1418</v>
      </c>
      <c r="I239" s="35" t="s">
        <v>15</v>
      </c>
      <c r="J239" s="35" t="s">
        <v>17</v>
      </c>
      <c r="K239" s="35" t="s">
        <v>612</v>
      </c>
      <c r="L239" s="223">
        <v>90</v>
      </c>
      <c r="M239" s="223">
        <v>79</v>
      </c>
      <c r="N239" s="35">
        <v>88</v>
      </c>
      <c r="O239" s="212" t="s">
        <v>62</v>
      </c>
      <c r="P239" s="90" t="s">
        <v>63</v>
      </c>
      <c r="Q239" s="224">
        <v>880603.5</v>
      </c>
      <c r="R239" s="415" t="s">
        <v>24</v>
      </c>
      <c r="S239" s="90" t="s">
        <v>25</v>
      </c>
      <c r="T239" s="210" t="s">
        <v>1417</v>
      </c>
      <c r="U239" s="206" t="s">
        <v>1417</v>
      </c>
      <c r="V239" s="35" t="s">
        <v>323</v>
      </c>
    </row>
    <row r="240" spans="1:23" ht="72" hidden="1">
      <c r="A240" s="68" t="s">
        <v>329</v>
      </c>
      <c r="B240" s="4" t="s">
        <v>1019</v>
      </c>
      <c r="C240" s="35" t="s">
        <v>100</v>
      </c>
      <c r="D240" s="35" t="s">
        <v>1021</v>
      </c>
      <c r="E240" s="119" t="s">
        <v>1299</v>
      </c>
      <c r="F240" s="206" t="s">
        <v>1289</v>
      </c>
      <c r="G240" s="35" t="s">
        <v>10</v>
      </c>
      <c r="H240" s="206" t="s">
        <v>1418</v>
      </c>
      <c r="I240" s="35" t="s">
        <v>15</v>
      </c>
      <c r="J240" s="35" t="s">
        <v>17</v>
      </c>
      <c r="K240" s="35" t="s">
        <v>612</v>
      </c>
      <c r="L240" s="223">
        <v>90</v>
      </c>
      <c r="M240" s="223">
        <v>90</v>
      </c>
      <c r="N240" s="103">
        <v>100</v>
      </c>
      <c r="O240" s="212" t="s">
        <v>62</v>
      </c>
      <c r="P240" s="206" t="s">
        <v>1289</v>
      </c>
      <c r="Q240" s="224">
        <v>2784.28</v>
      </c>
      <c r="R240" s="35" t="s">
        <v>24</v>
      </c>
      <c r="S240" s="90" t="s">
        <v>25</v>
      </c>
      <c r="T240" s="210" t="s">
        <v>1417</v>
      </c>
      <c r="U240" s="206" t="s">
        <v>1417</v>
      </c>
      <c r="V240" s="35" t="s">
        <v>323</v>
      </c>
    </row>
    <row r="241" spans="1:23" ht="84" hidden="1">
      <c r="A241" s="57" t="s">
        <v>330</v>
      </c>
      <c r="B241" s="4" t="s">
        <v>1019</v>
      </c>
      <c r="C241" s="35" t="s">
        <v>100</v>
      </c>
      <c r="D241" s="35" t="s">
        <v>331</v>
      </c>
      <c r="E241" s="119" t="s">
        <v>1299</v>
      </c>
      <c r="F241" s="206" t="s">
        <v>1289</v>
      </c>
      <c r="G241" s="35" t="s">
        <v>8</v>
      </c>
      <c r="H241" s="35" t="s">
        <v>332</v>
      </c>
      <c r="I241" s="35" t="s">
        <v>13</v>
      </c>
      <c r="J241" s="35" t="s">
        <v>16</v>
      </c>
      <c r="K241" s="35" t="s">
        <v>19</v>
      </c>
      <c r="L241" s="223">
        <v>13199</v>
      </c>
      <c r="M241" s="223">
        <v>11998</v>
      </c>
      <c r="N241" s="35">
        <v>91</v>
      </c>
      <c r="O241" s="212" t="s">
        <v>62</v>
      </c>
      <c r="P241" s="90" t="s">
        <v>62</v>
      </c>
      <c r="Q241" s="224">
        <v>76548.69</v>
      </c>
      <c r="R241" s="35" t="s">
        <v>24</v>
      </c>
      <c r="S241" s="90" t="s">
        <v>25</v>
      </c>
      <c r="T241" s="210" t="s">
        <v>1417</v>
      </c>
      <c r="U241" s="206" t="s">
        <v>1417</v>
      </c>
      <c r="V241" s="35" t="s">
        <v>333</v>
      </c>
    </row>
    <row r="242" spans="1:23" ht="24" hidden="1">
      <c r="A242" s="57" t="s">
        <v>338</v>
      </c>
      <c r="B242" s="4" t="s">
        <v>1019</v>
      </c>
      <c r="C242" s="35" t="s">
        <v>100</v>
      </c>
      <c r="D242" s="35" t="s">
        <v>339</v>
      </c>
      <c r="E242" s="119" t="s">
        <v>1299</v>
      </c>
      <c r="F242" s="206" t="s">
        <v>1289</v>
      </c>
      <c r="G242" s="35" t="s">
        <v>8</v>
      </c>
      <c r="H242" s="35" t="s">
        <v>336</v>
      </c>
      <c r="I242" s="35" t="s">
        <v>13</v>
      </c>
      <c r="J242" s="35" t="s">
        <v>18</v>
      </c>
      <c r="K242" s="35" t="s">
        <v>19</v>
      </c>
      <c r="L242" s="223">
        <v>19</v>
      </c>
      <c r="M242" s="223">
        <v>17</v>
      </c>
      <c r="N242" s="35">
        <v>89</v>
      </c>
      <c r="O242" s="212" t="s">
        <v>62</v>
      </c>
      <c r="P242" s="35" t="s">
        <v>340</v>
      </c>
      <c r="Q242" s="224">
        <v>199.09500000000003</v>
      </c>
      <c r="R242" s="35" t="s">
        <v>24</v>
      </c>
      <c r="S242" s="90" t="s">
        <v>25</v>
      </c>
      <c r="T242" s="210" t="s">
        <v>1417</v>
      </c>
      <c r="U242" s="206" t="s">
        <v>1417</v>
      </c>
      <c r="V242" s="35" t="s">
        <v>337</v>
      </c>
    </row>
    <row r="243" spans="1:23" ht="48" hidden="1">
      <c r="A243" s="68" t="s">
        <v>341</v>
      </c>
      <c r="B243" s="4" t="s">
        <v>1019</v>
      </c>
      <c r="C243" s="35" t="s">
        <v>100</v>
      </c>
      <c r="D243" s="35" t="s">
        <v>342</v>
      </c>
      <c r="E243" s="119" t="s">
        <v>1299</v>
      </c>
      <c r="F243" s="206" t="s">
        <v>1289</v>
      </c>
      <c r="G243" s="35" t="s">
        <v>9</v>
      </c>
      <c r="H243" s="35" t="s">
        <v>332</v>
      </c>
      <c r="I243" s="35" t="s">
        <v>13</v>
      </c>
      <c r="J243" s="35" t="s">
        <v>16</v>
      </c>
      <c r="K243" s="35" t="s">
        <v>19</v>
      </c>
      <c r="L243" s="223">
        <v>3312</v>
      </c>
      <c r="M243" s="223">
        <v>2591</v>
      </c>
      <c r="N243" s="35">
        <v>78</v>
      </c>
      <c r="O243" s="212" t="s">
        <v>62</v>
      </c>
      <c r="P243" s="90" t="s">
        <v>62</v>
      </c>
      <c r="Q243" s="224">
        <v>24634.066500000001</v>
      </c>
      <c r="R243" s="35" t="s">
        <v>24</v>
      </c>
      <c r="S243" s="90" t="s">
        <v>25</v>
      </c>
      <c r="T243" s="210" t="s">
        <v>1417</v>
      </c>
      <c r="U243" s="206" t="s">
        <v>1417</v>
      </c>
      <c r="V243" s="35" t="s">
        <v>333</v>
      </c>
    </row>
    <row r="244" spans="1:23" ht="72" hidden="1">
      <c r="A244" s="57" t="s">
        <v>343</v>
      </c>
      <c r="B244" s="4" t="s">
        <v>1019</v>
      </c>
      <c r="C244" s="35" t="s">
        <v>100</v>
      </c>
      <c r="D244" s="35" t="s">
        <v>344</v>
      </c>
      <c r="E244" s="119" t="s">
        <v>1299</v>
      </c>
      <c r="F244" s="206" t="s">
        <v>1289</v>
      </c>
      <c r="G244" s="35" t="s">
        <v>8</v>
      </c>
      <c r="H244" s="35" t="s">
        <v>336</v>
      </c>
      <c r="I244" s="35" t="s">
        <v>13</v>
      </c>
      <c r="J244" s="35" t="s">
        <v>16</v>
      </c>
      <c r="K244" s="35" t="s">
        <v>19</v>
      </c>
      <c r="L244" s="223">
        <v>20</v>
      </c>
      <c r="M244" s="223">
        <v>20</v>
      </c>
      <c r="N244" s="35">
        <v>100</v>
      </c>
      <c r="O244" s="212" t="s">
        <v>62</v>
      </c>
      <c r="P244" s="90" t="s">
        <v>62</v>
      </c>
      <c r="Q244" s="224">
        <v>106.18400000000001</v>
      </c>
      <c r="R244" s="35" t="s">
        <v>24</v>
      </c>
      <c r="S244" s="35" t="s">
        <v>31</v>
      </c>
      <c r="T244" s="210" t="s">
        <v>1417</v>
      </c>
      <c r="U244" s="206" t="s">
        <v>1417</v>
      </c>
      <c r="V244" s="35" t="s">
        <v>337</v>
      </c>
    </row>
    <row r="245" spans="1:23" ht="36" hidden="1">
      <c r="A245" s="68" t="s">
        <v>345</v>
      </c>
      <c r="B245" s="4" t="s">
        <v>1019</v>
      </c>
      <c r="C245" s="35" t="s">
        <v>100</v>
      </c>
      <c r="D245" s="35" t="s">
        <v>346</v>
      </c>
      <c r="E245" s="119" t="s">
        <v>1299</v>
      </c>
      <c r="F245" s="206" t="s">
        <v>1289</v>
      </c>
      <c r="G245" s="35" t="s">
        <v>9</v>
      </c>
      <c r="H245" s="206" t="s">
        <v>1418</v>
      </c>
      <c r="I245" s="35" t="s">
        <v>15</v>
      </c>
      <c r="J245" s="35" t="s">
        <v>18</v>
      </c>
      <c r="K245" s="35" t="s">
        <v>19</v>
      </c>
      <c r="L245" s="223">
        <v>9</v>
      </c>
      <c r="M245" s="223">
        <v>9</v>
      </c>
      <c r="N245" s="35">
        <v>100</v>
      </c>
      <c r="O245" s="212" t="s">
        <v>62</v>
      </c>
      <c r="P245" s="90" t="s">
        <v>63</v>
      </c>
      <c r="Q245" s="224">
        <v>166.61</v>
      </c>
      <c r="R245" s="35" t="s">
        <v>24</v>
      </c>
      <c r="S245" s="90" t="s">
        <v>25</v>
      </c>
      <c r="T245" s="210" t="s">
        <v>1417</v>
      </c>
      <c r="U245" s="206" t="s">
        <v>1417</v>
      </c>
      <c r="V245" s="35" t="s">
        <v>323</v>
      </c>
    </row>
    <row r="246" spans="1:23" ht="24" hidden="1">
      <c r="A246" s="68" t="s">
        <v>347</v>
      </c>
      <c r="B246" s="4" t="s">
        <v>1019</v>
      </c>
      <c r="C246" s="35" t="s">
        <v>100</v>
      </c>
      <c r="D246" s="35" t="s">
        <v>1027</v>
      </c>
      <c r="E246" s="119" t="s">
        <v>1299</v>
      </c>
      <c r="F246" s="206" t="s">
        <v>1289</v>
      </c>
      <c r="G246" s="35" t="s">
        <v>9</v>
      </c>
      <c r="H246" s="206" t="s">
        <v>1418</v>
      </c>
      <c r="I246" s="35" t="s">
        <v>15</v>
      </c>
      <c r="J246" s="35" t="s">
        <v>16</v>
      </c>
      <c r="K246" s="35" t="s">
        <v>19</v>
      </c>
      <c r="L246" s="223">
        <v>105</v>
      </c>
      <c r="M246" s="223">
        <v>95</v>
      </c>
      <c r="N246" s="35">
        <v>90</v>
      </c>
      <c r="O246" s="212" t="s">
        <v>62</v>
      </c>
      <c r="P246" s="206" t="s">
        <v>1289</v>
      </c>
      <c r="Q246" s="224">
        <v>370.25</v>
      </c>
      <c r="R246" s="35" t="s">
        <v>24</v>
      </c>
      <c r="S246" s="35" t="s">
        <v>37</v>
      </c>
      <c r="T246" s="210" t="s">
        <v>1417</v>
      </c>
      <c r="U246" s="206" t="s">
        <v>1417</v>
      </c>
      <c r="V246" s="35" t="s">
        <v>323</v>
      </c>
    </row>
    <row r="247" spans="1:23" ht="48" hidden="1">
      <c r="A247" s="68" t="s">
        <v>1025</v>
      </c>
      <c r="B247" s="4" t="s">
        <v>1019</v>
      </c>
      <c r="C247" s="35" t="s">
        <v>100</v>
      </c>
      <c r="D247" s="35" t="s">
        <v>1026</v>
      </c>
      <c r="E247" s="119" t="s">
        <v>1299</v>
      </c>
      <c r="F247" s="206" t="s">
        <v>1289</v>
      </c>
      <c r="G247" s="35" t="s">
        <v>8</v>
      </c>
      <c r="H247" s="35" t="s">
        <v>336</v>
      </c>
      <c r="I247" s="35" t="s">
        <v>13</v>
      </c>
      <c r="J247" s="35" t="s">
        <v>16</v>
      </c>
      <c r="K247" s="35" t="s">
        <v>19</v>
      </c>
      <c r="L247" s="223">
        <v>7</v>
      </c>
      <c r="M247" s="223">
        <v>7</v>
      </c>
      <c r="N247" s="35">
        <v>100</v>
      </c>
      <c r="O247" s="212" t="s">
        <v>62</v>
      </c>
      <c r="P247" s="90" t="s">
        <v>62</v>
      </c>
      <c r="Q247" s="224">
        <v>37.777000000000008</v>
      </c>
      <c r="R247" s="35" t="s">
        <v>24</v>
      </c>
      <c r="S247" s="35" t="s">
        <v>31</v>
      </c>
      <c r="T247" s="210" t="s">
        <v>1417</v>
      </c>
      <c r="U247" s="206" t="s">
        <v>1417</v>
      </c>
      <c r="V247" s="35" t="s">
        <v>337</v>
      </c>
    </row>
    <row r="248" spans="1:23" ht="48" hidden="1">
      <c r="A248" s="68" t="s">
        <v>348</v>
      </c>
      <c r="B248" s="4" t="s">
        <v>1019</v>
      </c>
      <c r="C248" s="35" t="s">
        <v>100</v>
      </c>
      <c r="D248" s="35" t="s">
        <v>349</v>
      </c>
      <c r="E248" s="119" t="s">
        <v>1299</v>
      </c>
      <c r="F248" s="206" t="s">
        <v>1289</v>
      </c>
      <c r="G248" s="35" t="s">
        <v>10</v>
      </c>
      <c r="H248" s="206" t="s">
        <v>1418</v>
      </c>
      <c r="I248" s="35" t="s">
        <v>15</v>
      </c>
      <c r="J248" s="35" t="s">
        <v>17</v>
      </c>
      <c r="K248" s="35" t="s">
        <v>612</v>
      </c>
      <c r="L248" s="223">
        <v>151</v>
      </c>
      <c r="M248" s="223">
        <v>151</v>
      </c>
      <c r="N248" s="35">
        <v>100</v>
      </c>
      <c r="O248" s="212" t="s">
        <v>62</v>
      </c>
      <c r="P248" s="90" t="s">
        <v>63</v>
      </c>
      <c r="Q248" s="224">
        <v>1641.35</v>
      </c>
      <c r="R248" s="35" t="s">
        <v>24</v>
      </c>
      <c r="S248" s="90" t="s">
        <v>25</v>
      </c>
      <c r="T248" s="210" t="s">
        <v>1417</v>
      </c>
      <c r="U248" s="206" t="s">
        <v>1417</v>
      </c>
      <c r="V248" s="35" t="s">
        <v>350</v>
      </c>
    </row>
    <row r="249" spans="1:23" ht="36" hidden="1">
      <c r="A249" s="68" t="s">
        <v>351</v>
      </c>
      <c r="B249" s="4" t="s">
        <v>1019</v>
      </c>
      <c r="C249" s="35" t="s">
        <v>100</v>
      </c>
      <c r="D249" s="35" t="s">
        <v>352</v>
      </c>
      <c r="E249" s="119" t="s">
        <v>1299</v>
      </c>
      <c r="F249" s="206" t="s">
        <v>1289</v>
      </c>
      <c r="G249" s="35" t="s">
        <v>10</v>
      </c>
      <c r="H249" s="206" t="s">
        <v>1418</v>
      </c>
      <c r="I249" s="35" t="s">
        <v>15</v>
      </c>
      <c r="J249" s="35" t="s">
        <v>17</v>
      </c>
      <c r="K249" s="35" t="s">
        <v>612</v>
      </c>
      <c r="L249" s="223">
        <v>151</v>
      </c>
      <c r="M249" s="223">
        <v>151</v>
      </c>
      <c r="N249" s="35">
        <v>100</v>
      </c>
      <c r="O249" s="212" t="s">
        <v>62</v>
      </c>
      <c r="P249" s="90" t="s">
        <v>63</v>
      </c>
      <c r="Q249" s="224">
        <v>1515.8349999999998</v>
      </c>
      <c r="R249" s="35" t="s">
        <v>24</v>
      </c>
      <c r="S249" s="90" t="s">
        <v>25</v>
      </c>
      <c r="T249" s="210" t="s">
        <v>1417</v>
      </c>
      <c r="U249" s="206" t="s">
        <v>1417</v>
      </c>
      <c r="V249" s="35" t="s">
        <v>350</v>
      </c>
    </row>
    <row r="250" spans="1:23" ht="36" hidden="1">
      <c r="A250" s="68" t="s">
        <v>361</v>
      </c>
      <c r="B250" s="4" t="s">
        <v>1019</v>
      </c>
      <c r="C250" s="35" t="s">
        <v>100</v>
      </c>
      <c r="D250" s="35" t="s">
        <v>362</v>
      </c>
      <c r="E250" s="119" t="s">
        <v>1299</v>
      </c>
      <c r="F250" s="206" t="s">
        <v>1289</v>
      </c>
      <c r="G250" s="35" t="s">
        <v>10</v>
      </c>
      <c r="H250" s="206" t="s">
        <v>1418</v>
      </c>
      <c r="I250" s="35" t="s">
        <v>1029</v>
      </c>
      <c r="J250" s="35" t="s">
        <v>18</v>
      </c>
      <c r="K250" s="90" t="s">
        <v>1060</v>
      </c>
      <c r="L250" s="223">
        <v>12852</v>
      </c>
      <c r="M250" s="223">
        <v>7439</v>
      </c>
      <c r="N250" s="35">
        <v>58</v>
      </c>
      <c r="O250" s="212" t="s">
        <v>62</v>
      </c>
      <c r="P250" s="90" t="s">
        <v>63</v>
      </c>
      <c r="Q250" s="223" t="s">
        <v>1515</v>
      </c>
      <c r="R250" s="35" t="s">
        <v>24</v>
      </c>
      <c r="S250" s="35" t="s">
        <v>53</v>
      </c>
      <c r="T250" s="94">
        <v>1965</v>
      </c>
      <c r="U250" s="206" t="s">
        <v>1417</v>
      </c>
      <c r="V250" s="35" t="s">
        <v>363</v>
      </c>
    </row>
    <row r="251" spans="1:23" ht="36" hidden="1">
      <c r="A251" s="68" t="s">
        <v>353</v>
      </c>
      <c r="B251" s="4" t="s">
        <v>1019</v>
      </c>
      <c r="C251" s="35" t="s">
        <v>100</v>
      </c>
      <c r="D251" s="35" t="s">
        <v>354</v>
      </c>
      <c r="E251" s="119" t="s">
        <v>1299</v>
      </c>
      <c r="F251" s="206" t="s">
        <v>1289</v>
      </c>
      <c r="G251" s="35" t="s">
        <v>9</v>
      </c>
      <c r="H251" s="35" t="s">
        <v>355</v>
      </c>
      <c r="I251" s="35" t="s">
        <v>15</v>
      </c>
      <c r="J251" s="35" t="s">
        <v>18</v>
      </c>
      <c r="K251" s="35" t="s">
        <v>19</v>
      </c>
      <c r="L251" s="223">
        <v>18</v>
      </c>
      <c r="M251" s="223">
        <v>18</v>
      </c>
      <c r="N251" s="35">
        <v>100</v>
      </c>
      <c r="O251" s="212" t="s">
        <v>62</v>
      </c>
      <c r="P251" s="206" t="s">
        <v>1289</v>
      </c>
      <c r="Q251" s="224">
        <v>81.459999999999994</v>
      </c>
      <c r="R251" s="35" t="s">
        <v>24</v>
      </c>
      <c r="S251" s="35" t="s">
        <v>37</v>
      </c>
      <c r="T251" s="210" t="s">
        <v>1417</v>
      </c>
      <c r="U251" s="206" t="s">
        <v>1417</v>
      </c>
      <c r="V251" s="35" t="s">
        <v>323</v>
      </c>
      <c r="W251" s="31"/>
    </row>
    <row r="252" spans="1:23" ht="24" hidden="1">
      <c r="A252" s="57" t="s">
        <v>356</v>
      </c>
      <c r="B252" s="4" t="s">
        <v>1019</v>
      </c>
      <c r="C252" s="35" t="s">
        <v>100</v>
      </c>
      <c r="D252" s="35" t="s">
        <v>1028</v>
      </c>
      <c r="E252" s="119" t="s">
        <v>1299</v>
      </c>
      <c r="F252" s="206" t="s">
        <v>1289</v>
      </c>
      <c r="G252" s="35" t="s">
        <v>8</v>
      </c>
      <c r="H252" s="35" t="s">
        <v>336</v>
      </c>
      <c r="I252" s="35" t="s">
        <v>15</v>
      </c>
      <c r="J252" s="35" t="s">
        <v>16</v>
      </c>
      <c r="K252" s="35" t="s">
        <v>19</v>
      </c>
      <c r="L252" s="223">
        <v>17500</v>
      </c>
      <c r="M252" s="223">
        <v>17500</v>
      </c>
      <c r="N252" s="35">
        <v>100</v>
      </c>
      <c r="O252" s="212" t="s">
        <v>62</v>
      </c>
      <c r="P252" s="90" t="s">
        <v>62</v>
      </c>
      <c r="Q252" s="224">
        <v>36041.300000000003</v>
      </c>
      <c r="R252" s="35" t="s">
        <v>24</v>
      </c>
      <c r="S252" s="35" t="s">
        <v>37</v>
      </c>
      <c r="T252" s="210" t="s">
        <v>1417</v>
      </c>
      <c r="U252" s="206" t="s">
        <v>1417</v>
      </c>
      <c r="V252" s="35" t="s">
        <v>337</v>
      </c>
      <c r="W252" s="31"/>
    </row>
    <row r="253" spans="1:23" ht="48" hidden="1">
      <c r="A253" s="57" t="s">
        <v>357</v>
      </c>
      <c r="B253" s="4" t="s">
        <v>1019</v>
      </c>
      <c r="C253" s="35" t="s">
        <v>100</v>
      </c>
      <c r="D253" s="35" t="s">
        <v>358</v>
      </c>
      <c r="E253" s="119" t="s">
        <v>1299</v>
      </c>
      <c r="F253" s="206" t="s">
        <v>1289</v>
      </c>
      <c r="G253" s="35" t="s">
        <v>9</v>
      </c>
      <c r="H253" s="35" t="s">
        <v>336</v>
      </c>
      <c r="I253" s="35" t="s">
        <v>13</v>
      </c>
      <c r="J253" s="35" t="s">
        <v>16</v>
      </c>
      <c r="K253" s="35" t="s">
        <v>19</v>
      </c>
      <c r="L253" s="223">
        <v>61</v>
      </c>
      <c r="M253" s="223">
        <v>61</v>
      </c>
      <c r="N253" s="35">
        <v>100</v>
      </c>
      <c r="O253" s="212" t="s">
        <v>62</v>
      </c>
      <c r="P253" s="90" t="s">
        <v>62</v>
      </c>
      <c r="Q253" s="224">
        <v>228.1935</v>
      </c>
      <c r="R253" s="35" t="s">
        <v>24</v>
      </c>
      <c r="S253" s="35" t="s">
        <v>37</v>
      </c>
      <c r="T253" s="210" t="s">
        <v>1417</v>
      </c>
      <c r="U253" s="206" t="s">
        <v>1417</v>
      </c>
      <c r="V253" s="35" t="s">
        <v>337</v>
      </c>
      <c r="W253" s="31"/>
    </row>
    <row r="254" spans="1:23" ht="40.5" hidden="1" customHeight="1">
      <c r="A254" s="68" t="s">
        <v>359</v>
      </c>
      <c r="B254" s="4" t="s">
        <v>1019</v>
      </c>
      <c r="C254" s="35" t="s">
        <v>100</v>
      </c>
      <c r="D254" s="35" t="s">
        <v>360</v>
      </c>
      <c r="E254" s="119" t="s">
        <v>1299</v>
      </c>
      <c r="F254" s="206" t="s">
        <v>1289</v>
      </c>
      <c r="G254" s="35" t="s">
        <v>970</v>
      </c>
      <c r="H254" s="206" t="s">
        <v>1418</v>
      </c>
      <c r="I254" s="35" t="s">
        <v>15</v>
      </c>
      <c r="J254" s="35" t="s">
        <v>17</v>
      </c>
      <c r="K254" s="35" t="s">
        <v>612</v>
      </c>
      <c r="L254" s="223">
        <v>316</v>
      </c>
      <c r="M254" s="223">
        <v>300</v>
      </c>
      <c r="N254" s="35">
        <v>95</v>
      </c>
      <c r="O254" s="212" t="s">
        <v>62</v>
      </c>
      <c r="P254" s="90" t="s">
        <v>63</v>
      </c>
      <c r="Q254" s="224">
        <v>1575</v>
      </c>
      <c r="R254" s="35" t="s">
        <v>24</v>
      </c>
      <c r="S254" s="94" t="s">
        <v>1422</v>
      </c>
      <c r="T254" s="210" t="s">
        <v>1417</v>
      </c>
      <c r="U254" s="35" t="s">
        <v>111</v>
      </c>
      <c r="V254" s="35" t="s">
        <v>323</v>
      </c>
      <c r="W254" s="31"/>
    </row>
    <row r="255" spans="1:23" ht="36" hidden="1">
      <c r="A255" s="57" t="s">
        <v>1085</v>
      </c>
      <c r="B255" s="5" t="s">
        <v>1075</v>
      </c>
      <c r="C255" s="105" t="s">
        <v>1300</v>
      </c>
      <c r="D255" s="105" t="s">
        <v>1300</v>
      </c>
      <c r="E255" s="206" t="s">
        <v>1289</v>
      </c>
      <c r="F255" s="206" t="s">
        <v>1289</v>
      </c>
      <c r="G255" s="105" t="s">
        <v>1300</v>
      </c>
      <c r="H255" s="105" t="s">
        <v>1300</v>
      </c>
      <c r="I255" s="105" t="s">
        <v>1300</v>
      </c>
      <c r="J255" s="246" t="s">
        <v>18</v>
      </c>
      <c r="K255" s="246" t="s">
        <v>19</v>
      </c>
      <c r="L255" s="206" t="s">
        <v>1417</v>
      </c>
      <c r="M255" s="247">
        <v>50</v>
      </c>
      <c r="N255" s="206" t="s">
        <v>1417</v>
      </c>
      <c r="O255" s="35" t="s">
        <v>63</v>
      </c>
      <c r="P255" s="206" t="s">
        <v>1289</v>
      </c>
      <c r="Q255" s="248">
        <v>2221.5</v>
      </c>
      <c r="R255" s="414" t="s">
        <v>1621</v>
      </c>
      <c r="S255" s="105" t="s">
        <v>1300</v>
      </c>
      <c r="T255" s="94" t="s">
        <v>1300</v>
      </c>
      <c r="U255" s="105" t="s">
        <v>1300</v>
      </c>
      <c r="V255" s="225" t="s">
        <v>1079</v>
      </c>
      <c r="W255" s="31"/>
    </row>
    <row r="256" spans="1:23" ht="48" hidden="1">
      <c r="A256" s="79" t="s">
        <v>1100</v>
      </c>
      <c r="B256" s="5" t="s">
        <v>1075</v>
      </c>
      <c r="C256" s="90" t="s">
        <v>65</v>
      </c>
      <c r="D256" s="90" t="s">
        <v>1101</v>
      </c>
      <c r="E256" s="222" t="s">
        <v>1299</v>
      </c>
      <c r="F256" s="117" t="s">
        <v>1299</v>
      </c>
      <c r="G256" s="91" t="s">
        <v>9</v>
      </c>
      <c r="H256" s="206" t="s">
        <v>1418</v>
      </c>
      <c r="I256" s="35" t="s">
        <v>1029</v>
      </c>
      <c r="J256" s="90" t="s">
        <v>18</v>
      </c>
      <c r="K256" s="90" t="s">
        <v>883</v>
      </c>
      <c r="L256" s="206" t="s">
        <v>1417</v>
      </c>
      <c r="M256" s="213">
        <v>2878</v>
      </c>
      <c r="N256" s="206" t="s">
        <v>1417</v>
      </c>
      <c r="O256" s="35" t="s">
        <v>63</v>
      </c>
      <c r="P256" s="206" t="s">
        <v>1289</v>
      </c>
      <c r="Q256" s="91" t="s">
        <v>1449</v>
      </c>
      <c r="R256" s="411" t="s">
        <v>24</v>
      </c>
      <c r="S256" s="90" t="s">
        <v>25</v>
      </c>
      <c r="T256" s="94">
        <v>1983</v>
      </c>
      <c r="U256" s="206" t="s">
        <v>1417</v>
      </c>
      <c r="V256" s="225" t="s">
        <v>1102</v>
      </c>
      <c r="W256" s="31"/>
    </row>
    <row r="257" spans="1:23" ht="48" hidden="1">
      <c r="A257" s="40" t="s">
        <v>1089</v>
      </c>
      <c r="B257" s="5" t="s">
        <v>1075</v>
      </c>
      <c r="C257" s="98" t="s">
        <v>854</v>
      </c>
      <c r="D257" s="254" t="s">
        <v>1090</v>
      </c>
      <c r="E257" s="222" t="s">
        <v>1299</v>
      </c>
      <c r="F257" s="90" t="s">
        <v>1091</v>
      </c>
      <c r="G257" s="91" t="s">
        <v>9</v>
      </c>
      <c r="H257" s="206" t="s">
        <v>1418</v>
      </c>
      <c r="I257" s="35" t="s">
        <v>14</v>
      </c>
      <c r="J257" s="90" t="s">
        <v>18</v>
      </c>
      <c r="K257" s="90" t="s">
        <v>883</v>
      </c>
      <c r="L257" s="206" t="s">
        <v>1417</v>
      </c>
      <c r="M257" s="213">
        <v>3750</v>
      </c>
      <c r="N257" s="206" t="s">
        <v>1417</v>
      </c>
      <c r="O257" s="35" t="s">
        <v>63</v>
      </c>
      <c r="P257" s="206" t="s">
        <v>1289</v>
      </c>
      <c r="Q257" s="255" t="s">
        <v>1456</v>
      </c>
      <c r="R257" s="413" t="s">
        <v>1621</v>
      </c>
      <c r="S257" s="90" t="s">
        <v>37</v>
      </c>
      <c r="T257" s="94" t="s">
        <v>1092</v>
      </c>
      <c r="U257" s="206" t="s">
        <v>1417</v>
      </c>
      <c r="V257" s="211" t="s">
        <v>1093</v>
      </c>
      <c r="W257" s="31"/>
    </row>
    <row r="258" spans="1:23" ht="132" hidden="1">
      <c r="A258" s="79" t="s">
        <v>1074</v>
      </c>
      <c r="B258" s="5" t="s">
        <v>1075</v>
      </c>
      <c r="C258" s="246" t="s">
        <v>35</v>
      </c>
      <c r="D258" s="246" t="s">
        <v>1076</v>
      </c>
      <c r="E258" s="206" t="s">
        <v>1289</v>
      </c>
      <c r="F258" s="206" t="s">
        <v>1289</v>
      </c>
      <c r="G258" s="246" t="s">
        <v>8</v>
      </c>
      <c r="H258" s="246" t="s">
        <v>1077</v>
      </c>
      <c r="I258" s="35" t="s">
        <v>886</v>
      </c>
      <c r="J258" s="246" t="s">
        <v>18</v>
      </c>
      <c r="K258" s="246" t="s">
        <v>19</v>
      </c>
      <c r="L258" s="247">
        <v>3000</v>
      </c>
      <c r="M258" s="247" t="s">
        <v>1078</v>
      </c>
      <c r="N258" s="264">
        <v>1.8333333333333333</v>
      </c>
      <c r="O258" s="35" t="s">
        <v>63</v>
      </c>
      <c r="P258" s="206" t="s">
        <v>1289</v>
      </c>
      <c r="Q258" s="248">
        <v>407.27500000000003</v>
      </c>
      <c r="R258" s="246" t="s">
        <v>24</v>
      </c>
      <c r="S258" s="94" t="s">
        <v>1422</v>
      </c>
      <c r="T258" s="94">
        <v>42051</v>
      </c>
      <c r="U258" s="246">
        <v>2013</v>
      </c>
      <c r="V258" s="225" t="s">
        <v>1079</v>
      </c>
      <c r="W258" s="31"/>
    </row>
    <row r="259" spans="1:23" ht="36" hidden="1">
      <c r="A259" s="5" t="s">
        <v>1103</v>
      </c>
      <c r="B259" s="5" t="s">
        <v>1075</v>
      </c>
      <c r="C259" s="105" t="s">
        <v>1300</v>
      </c>
      <c r="D259" s="105" t="s">
        <v>1300</v>
      </c>
      <c r="E259" s="206" t="s">
        <v>1289</v>
      </c>
      <c r="F259" s="206" t="s">
        <v>1289</v>
      </c>
      <c r="G259" s="105" t="s">
        <v>1300</v>
      </c>
      <c r="H259" s="105" t="s">
        <v>1300</v>
      </c>
      <c r="I259" s="105" t="s">
        <v>1300</v>
      </c>
      <c r="J259" s="89" t="s">
        <v>18</v>
      </c>
      <c r="K259" s="90" t="s">
        <v>883</v>
      </c>
      <c r="L259" s="206" t="s">
        <v>1417</v>
      </c>
      <c r="M259" s="215">
        <v>1000</v>
      </c>
      <c r="N259" s="206" t="s">
        <v>1417</v>
      </c>
      <c r="O259" s="35" t="s">
        <v>63</v>
      </c>
      <c r="P259" s="206" t="s">
        <v>1289</v>
      </c>
      <c r="Q259" s="255" t="s">
        <v>1479</v>
      </c>
      <c r="R259" s="100" t="s">
        <v>210</v>
      </c>
      <c r="S259" s="105" t="s">
        <v>1300</v>
      </c>
      <c r="T259" s="94" t="s">
        <v>1300</v>
      </c>
      <c r="U259" s="105" t="s">
        <v>1300</v>
      </c>
      <c r="V259" s="268" t="s">
        <v>1104</v>
      </c>
      <c r="W259" s="31"/>
    </row>
    <row r="260" spans="1:23" ht="36" hidden="1">
      <c r="A260" s="57" t="s">
        <v>1086</v>
      </c>
      <c r="B260" s="5" t="s">
        <v>1075</v>
      </c>
      <c r="C260" s="105" t="s">
        <v>1300</v>
      </c>
      <c r="D260" s="105" t="s">
        <v>1300</v>
      </c>
      <c r="E260" s="206" t="s">
        <v>1289</v>
      </c>
      <c r="F260" s="206" t="s">
        <v>1289</v>
      </c>
      <c r="G260" s="105" t="s">
        <v>1300</v>
      </c>
      <c r="H260" s="105" t="s">
        <v>1300</v>
      </c>
      <c r="I260" s="105" t="s">
        <v>1300</v>
      </c>
      <c r="J260" s="103" t="s">
        <v>18</v>
      </c>
      <c r="K260" s="103" t="s">
        <v>19</v>
      </c>
      <c r="L260" s="206" t="s">
        <v>1417</v>
      </c>
      <c r="M260" s="247">
        <v>800</v>
      </c>
      <c r="N260" s="206" t="s">
        <v>1417</v>
      </c>
      <c r="O260" s="35" t="s">
        <v>63</v>
      </c>
      <c r="P260" s="206" t="s">
        <v>1289</v>
      </c>
      <c r="Q260" s="248">
        <v>7724</v>
      </c>
      <c r="R260" s="100" t="s">
        <v>210</v>
      </c>
      <c r="S260" s="105" t="s">
        <v>1300</v>
      </c>
      <c r="T260" s="94" t="s">
        <v>1300</v>
      </c>
      <c r="U260" s="105" t="s">
        <v>1300</v>
      </c>
      <c r="V260" s="206" t="s">
        <v>1289</v>
      </c>
      <c r="W260" s="31"/>
    </row>
    <row r="261" spans="1:23" ht="144" hidden="1">
      <c r="A261" s="3" t="s">
        <v>1094</v>
      </c>
      <c r="B261" s="5" t="s">
        <v>1075</v>
      </c>
      <c r="C261" s="90" t="s">
        <v>65</v>
      </c>
      <c r="D261" s="246" t="s">
        <v>1095</v>
      </c>
      <c r="E261" s="222" t="s">
        <v>1299</v>
      </c>
      <c r="F261" s="206" t="s">
        <v>1289</v>
      </c>
      <c r="G261" s="91" t="s">
        <v>8</v>
      </c>
      <c r="H261" s="206" t="s">
        <v>1418</v>
      </c>
      <c r="I261" s="35" t="s">
        <v>770</v>
      </c>
      <c r="J261" s="90" t="s">
        <v>18</v>
      </c>
      <c r="K261" s="90" t="s">
        <v>881</v>
      </c>
      <c r="L261" s="206" t="s">
        <v>1417</v>
      </c>
      <c r="M261" s="213">
        <v>19500</v>
      </c>
      <c r="N261" s="206" t="s">
        <v>1417</v>
      </c>
      <c r="O261" s="212" t="s">
        <v>62</v>
      </c>
      <c r="P261" s="206" t="s">
        <v>1289</v>
      </c>
      <c r="Q261" s="214" t="s">
        <v>1481</v>
      </c>
      <c r="R261" s="90" t="s">
        <v>24</v>
      </c>
      <c r="S261" s="90" t="s">
        <v>25</v>
      </c>
      <c r="T261" s="94">
        <v>1992</v>
      </c>
      <c r="U261" s="206" t="s">
        <v>1417</v>
      </c>
      <c r="V261" s="225" t="s">
        <v>1096</v>
      </c>
      <c r="W261" s="31"/>
    </row>
    <row r="262" spans="1:23" hidden="1">
      <c r="A262" s="5" t="s">
        <v>1097</v>
      </c>
      <c r="B262" s="5" t="s">
        <v>1075</v>
      </c>
      <c r="C262" s="98" t="s">
        <v>854</v>
      </c>
      <c r="D262" s="270" t="s">
        <v>1098</v>
      </c>
      <c r="E262" s="260" t="s">
        <v>1299</v>
      </c>
      <c r="F262" s="206" t="s">
        <v>1289</v>
      </c>
      <c r="G262" s="91" t="s">
        <v>9</v>
      </c>
      <c r="H262" s="206" t="s">
        <v>1418</v>
      </c>
      <c r="I262" s="35" t="s">
        <v>852</v>
      </c>
      <c r="J262" s="90" t="s">
        <v>17</v>
      </c>
      <c r="K262" s="90" t="s">
        <v>1060</v>
      </c>
      <c r="L262" s="206" t="s">
        <v>1417</v>
      </c>
      <c r="M262" s="208">
        <v>20000</v>
      </c>
      <c r="N262" s="206" t="s">
        <v>1417</v>
      </c>
      <c r="O262" s="212" t="s">
        <v>62</v>
      </c>
      <c r="P262" s="90" t="s">
        <v>63</v>
      </c>
      <c r="Q262" s="208" t="s">
        <v>1489</v>
      </c>
      <c r="R262" s="90" t="s">
        <v>24</v>
      </c>
      <c r="S262" s="90" t="s">
        <v>53</v>
      </c>
      <c r="T262" s="94">
        <v>2000</v>
      </c>
      <c r="U262" s="206" t="s">
        <v>1417</v>
      </c>
      <c r="V262" s="211" t="s">
        <v>1099</v>
      </c>
      <c r="W262" s="31"/>
    </row>
    <row r="263" spans="1:23" ht="120" hidden="1">
      <c r="A263" s="79" t="s">
        <v>1080</v>
      </c>
      <c r="B263" s="5" t="s">
        <v>1075</v>
      </c>
      <c r="C263" s="91" t="s">
        <v>908</v>
      </c>
      <c r="D263" s="246" t="s">
        <v>1081</v>
      </c>
      <c r="E263" s="206" t="s">
        <v>1289</v>
      </c>
      <c r="F263" s="206" t="s">
        <v>1289</v>
      </c>
      <c r="G263" s="246" t="s">
        <v>9</v>
      </c>
      <c r="H263" s="246" t="s">
        <v>1082</v>
      </c>
      <c r="I263" s="35" t="s">
        <v>1083</v>
      </c>
      <c r="J263" s="246" t="s">
        <v>18</v>
      </c>
      <c r="K263" s="246" t="s">
        <v>612</v>
      </c>
      <c r="L263" s="247">
        <v>380</v>
      </c>
      <c r="M263" s="247">
        <v>132</v>
      </c>
      <c r="N263" s="35">
        <v>35</v>
      </c>
      <c r="O263" s="35" t="s">
        <v>63</v>
      </c>
      <c r="P263" s="206" t="s">
        <v>1289</v>
      </c>
      <c r="Q263" s="248">
        <v>4000</v>
      </c>
      <c r="R263" s="246" t="s">
        <v>24</v>
      </c>
      <c r="S263" s="246" t="s">
        <v>37</v>
      </c>
      <c r="T263" s="210" t="s">
        <v>1417</v>
      </c>
      <c r="U263" s="206" t="s">
        <v>1417</v>
      </c>
      <c r="V263" s="107" t="s">
        <v>1084</v>
      </c>
      <c r="W263" s="31"/>
    </row>
    <row r="264" spans="1:23" ht="24" hidden="1">
      <c r="A264" s="79" t="s">
        <v>1087</v>
      </c>
      <c r="B264" s="5" t="s">
        <v>1075</v>
      </c>
      <c r="C264" s="105" t="s">
        <v>1300</v>
      </c>
      <c r="D264" s="105" t="s">
        <v>1300</v>
      </c>
      <c r="E264" s="206" t="s">
        <v>1289</v>
      </c>
      <c r="F264" s="206" t="s">
        <v>1289</v>
      </c>
      <c r="G264" s="105" t="s">
        <v>1300</v>
      </c>
      <c r="H264" s="105" t="s">
        <v>1300</v>
      </c>
      <c r="I264" s="105" t="s">
        <v>1300</v>
      </c>
      <c r="J264" s="103" t="s">
        <v>18</v>
      </c>
      <c r="K264" s="103" t="s">
        <v>19</v>
      </c>
      <c r="L264" s="247">
        <v>16</v>
      </c>
      <c r="M264" s="247">
        <v>12</v>
      </c>
      <c r="N264" s="35">
        <v>75</v>
      </c>
      <c r="O264" s="35" t="s">
        <v>63</v>
      </c>
      <c r="P264" s="206" t="s">
        <v>1289</v>
      </c>
      <c r="Q264" s="248">
        <v>5000</v>
      </c>
      <c r="R264" s="100" t="s">
        <v>210</v>
      </c>
      <c r="S264" s="105" t="s">
        <v>1300</v>
      </c>
      <c r="T264" s="94" t="s">
        <v>1300</v>
      </c>
      <c r="U264" s="105" t="s">
        <v>1300</v>
      </c>
      <c r="V264" s="225" t="s">
        <v>1088</v>
      </c>
      <c r="W264" s="31"/>
    </row>
    <row r="265" spans="1:23" ht="24" hidden="1">
      <c r="A265" s="5" t="s">
        <v>1105</v>
      </c>
      <c r="B265" s="5" t="s">
        <v>1075</v>
      </c>
      <c r="C265" s="105" t="s">
        <v>1300</v>
      </c>
      <c r="D265" s="105" t="s">
        <v>1300</v>
      </c>
      <c r="E265" s="206" t="s">
        <v>1289</v>
      </c>
      <c r="F265" s="206" t="s">
        <v>1289</v>
      </c>
      <c r="G265" s="105" t="s">
        <v>1300</v>
      </c>
      <c r="H265" s="105" t="s">
        <v>1300</v>
      </c>
      <c r="I265" s="105" t="s">
        <v>1300</v>
      </c>
      <c r="J265" s="89" t="s">
        <v>18</v>
      </c>
      <c r="K265" s="90" t="s">
        <v>883</v>
      </c>
      <c r="L265" s="213">
        <v>2000</v>
      </c>
      <c r="M265" s="215">
        <v>500</v>
      </c>
      <c r="N265" s="35">
        <v>25</v>
      </c>
      <c r="O265" s="35" t="s">
        <v>63</v>
      </c>
      <c r="P265" s="206" t="s">
        <v>1289</v>
      </c>
      <c r="Q265" s="255" t="s">
        <v>1551</v>
      </c>
      <c r="R265" s="100" t="s">
        <v>210</v>
      </c>
      <c r="S265" s="105" t="s">
        <v>1300</v>
      </c>
      <c r="T265" s="94" t="s">
        <v>1300</v>
      </c>
      <c r="U265" s="105" t="s">
        <v>1300</v>
      </c>
      <c r="V265" s="268" t="s">
        <v>1106</v>
      </c>
      <c r="W265" s="31"/>
    </row>
    <row r="266" spans="1:23" ht="72" hidden="1">
      <c r="A266" s="5" t="s">
        <v>1064</v>
      </c>
      <c r="B266" s="5" t="s">
        <v>1031</v>
      </c>
      <c r="C266" s="89" t="s">
        <v>371</v>
      </c>
      <c r="D266" s="89" t="s">
        <v>1065</v>
      </c>
      <c r="E266" s="222" t="s">
        <v>1299</v>
      </c>
      <c r="F266" s="117" t="s">
        <v>1299</v>
      </c>
      <c r="G266" s="105" t="s">
        <v>10</v>
      </c>
      <c r="H266" s="206" t="s">
        <v>1418</v>
      </c>
      <c r="I266" s="35" t="s">
        <v>1059</v>
      </c>
      <c r="J266" s="90" t="s">
        <v>18</v>
      </c>
      <c r="K266" s="89" t="s">
        <v>883</v>
      </c>
      <c r="L266" s="208">
        <v>14500</v>
      </c>
      <c r="M266" s="208">
        <v>7500</v>
      </c>
      <c r="N266" s="35">
        <v>52</v>
      </c>
      <c r="O266" s="212" t="s">
        <v>62</v>
      </c>
      <c r="P266" s="90" t="s">
        <v>63</v>
      </c>
      <c r="Q266" s="208" t="s">
        <v>1424</v>
      </c>
      <c r="R266" s="90" t="s">
        <v>24</v>
      </c>
      <c r="S266" s="90" t="s">
        <v>46</v>
      </c>
      <c r="T266" s="94">
        <v>1993</v>
      </c>
      <c r="U266" s="89">
        <v>2014</v>
      </c>
      <c r="V266" s="211" t="s">
        <v>1061</v>
      </c>
      <c r="W266" s="31"/>
    </row>
    <row r="267" spans="1:23" ht="24" hidden="1">
      <c r="A267" s="94" t="s">
        <v>1312</v>
      </c>
      <c r="B267" s="90" t="s">
        <v>1031</v>
      </c>
      <c r="C267" s="90" t="s">
        <v>221</v>
      </c>
      <c r="D267" s="90" t="s">
        <v>1425</v>
      </c>
      <c r="E267" s="90" t="s">
        <v>1066</v>
      </c>
      <c r="F267" s="206" t="s">
        <v>1289</v>
      </c>
      <c r="G267" s="35" t="s">
        <v>10</v>
      </c>
      <c r="H267" s="206" t="s">
        <v>1418</v>
      </c>
      <c r="I267" s="35" t="s">
        <v>818</v>
      </c>
      <c r="J267" s="35" t="s">
        <v>18</v>
      </c>
      <c r="K267" s="35" t="s">
        <v>883</v>
      </c>
      <c r="L267" s="35">
        <v>14500</v>
      </c>
      <c r="M267" s="35">
        <v>8600</v>
      </c>
      <c r="N267" s="35">
        <v>59.31</v>
      </c>
      <c r="O267" s="94" t="s">
        <v>62</v>
      </c>
      <c r="P267" s="94" t="s">
        <v>63</v>
      </c>
      <c r="Q267" s="94"/>
      <c r="R267" s="94" t="s">
        <v>24</v>
      </c>
      <c r="S267" s="94" t="s">
        <v>1067</v>
      </c>
      <c r="T267" s="94">
        <v>1993</v>
      </c>
      <c r="U267" s="94" t="s">
        <v>1071</v>
      </c>
      <c r="V267" s="94" t="s">
        <v>1061</v>
      </c>
      <c r="W267" s="31"/>
    </row>
    <row r="268" spans="1:23" ht="96" hidden="1">
      <c r="A268" s="37" t="s">
        <v>1049</v>
      </c>
      <c r="B268" s="5" t="s">
        <v>1031</v>
      </c>
      <c r="C268" s="35" t="s">
        <v>221</v>
      </c>
      <c r="D268" s="35" t="s">
        <v>1050</v>
      </c>
      <c r="E268" s="206" t="s">
        <v>1289</v>
      </c>
      <c r="F268" s="206" t="s">
        <v>1289</v>
      </c>
      <c r="G268" s="35" t="s">
        <v>10</v>
      </c>
      <c r="H268" s="206" t="s">
        <v>1418</v>
      </c>
      <c r="I268" s="35" t="s">
        <v>15</v>
      </c>
      <c r="J268" s="35" t="s">
        <v>17</v>
      </c>
      <c r="K268" s="35" t="s">
        <v>612</v>
      </c>
      <c r="L268" s="223">
        <v>152</v>
      </c>
      <c r="M268" s="223">
        <v>152</v>
      </c>
      <c r="N268" s="35">
        <v>100</v>
      </c>
      <c r="O268" s="212" t="s">
        <v>62</v>
      </c>
      <c r="P268" s="90" t="s">
        <v>63</v>
      </c>
      <c r="Q268" s="224">
        <v>1200472</v>
      </c>
      <c r="R268" s="35" t="s">
        <v>24</v>
      </c>
      <c r="S268" s="90" t="s">
        <v>25</v>
      </c>
      <c r="T268" s="210" t="s">
        <v>1417</v>
      </c>
      <c r="U268" s="206" t="s">
        <v>1417</v>
      </c>
      <c r="V268" s="35" t="s">
        <v>365</v>
      </c>
      <c r="W268" s="31"/>
    </row>
    <row r="269" spans="1:23" ht="84" hidden="1">
      <c r="A269" s="37" t="s">
        <v>1042</v>
      </c>
      <c r="B269" s="5" t="s">
        <v>1031</v>
      </c>
      <c r="C269" s="35" t="s">
        <v>221</v>
      </c>
      <c r="D269" s="35" t="s">
        <v>1032</v>
      </c>
      <c r="E269" s="225" t="s">
        <v>1020</v>
      </c>
      <c r="F269" s="225" t="s">
        <v>1020</v>
      </c>
      <c r="G269" s="35" t="s">
        <v>10</v>
      </c>
      <c r="H269" s="90" t="s">
        <v>1070</v>
      </c>
      <c r="I269" s="35" t="s">
        <v>13</v>
      </c>
      <c r="J269" s="35" t="s">
        <v>17</v>
      </c>
      <c r="K269" s="90" t="s">
        <v>883</v>
      </c>
      <c r="L269" s="213">
        <v>196955</v>
      </c>
      <c r="M269" s="213">
        <v>73925</v>
      </c>
      <c r="N269" s="35">
        <v>38</v>
      </c>
      <c r="O269" s="212" t="s">
        <v>62</v>
      </c>
      <c r="P269" s="90" t="s">
        <v>63</v>
      </c>
      <c r="Q269" s="226" t="s">
        <v>1426</v>
      </c>
      <c r="R269" s="90" t="s">
        <v>24</v>
      </c>
      <c r="S269" s="90" t="s">
        <v>25</v>
      </c>
      <c r="T269" s="94" t="s">
        <v>189</v>
      </c>
      <c r="U269" s="91" t="s">
        <v>1071</v>
      </c>
      <c r="V269" s="35" t="s">
        <v>1072</v>
      </c>
      <c r="W269" s="31"/>
    </row>
    <row r="270" spans="1:23" ht="84" hidden="1">
      <c r="A270" s="37" t="s">
        <v>1042</v>
      </c>
      <c r="B270" s="5" t="s">
        <v>1031</v>
      </c>
      <c r="C270" s="35" t="s">
        <v>221</v>
      </c>
      <c r="D270" s="35" t="s">
        <v>1032</v>
      </c>
      <c r="E270" s="119" t="s">
        <v>1299</v>
      </c>
      <c r="F270" s="206" t="s">
        <v>1289</v>
      </c>
      <c r="G270" s="35" t="s">
        <v>10</v>
      </c>
      <c r="H270" s="206" t="s">
        <v>1418</v>
      </c>
      <c r="I270" s="35" t="s">
        <v>15</v>
      </c>
      <c r="J270" s="35" t="s">
        <v>17</v>
      </c>
      <c r="K270" s="35" t="s">
        <v>612</v>
      </c>
      <c r="L270" s="223">
        <v>152</v>
      </c>
      <c r="M270" s="223">
        <v>151</v>
      </c>
      <c r="N270" s="35">
        <v>99</v>
      </c>
      <c r="O270" s="212" t="s">
        <v>62</v>
      </c>
      <c r="P270" s="90" t="s">
        <v>63</v>
      </c>
      <c r="Q270" s="227">
        <v>235714.662978723</v>
      </c>
      <c r="R270" s="35" t="s">
        <v>24</v>
      </c>
      <c r="S270" s="90" t="s">
        <v>25</v>
      </c>
      <c r="T270" s="210" t="s">
        <v>1417</v>
      </c>
      <c r="U270" s="206" t="s">
        <v>1417</v>
      </c>
      <c r="V270" s="35" t="s">
        <v>366</v>
      </c>
      <c r="W270" s="31"/>
    </row>
    <row r="271" spans="1:23" ht="84" hidden="1">
      <c r="A271" s="37" t="s">
        <v>1030</v>
      </c>
      <c r="B271" s="5" t="s">
        <v>1031</v>
      </c>
      <c r="C271" s="35" t="s">
        <v>221</v>
      </c>
      <c r="D271" s="35" t="s">
        <v>1032</v>
      </c>
      <c r="E271" s="119" t="s">
        <v>1299</v>
      </c>
      <c r="F271" s="206" t="s">
        <v>1289</v>
      </c>
      <c r="G271" s="35" t="s">
        <v>10</v>
      </c>
      <c r="H271" s="206" t="s">
        <v>1418</v>
      </c>
      <c r="I271" s="35" t="s">
        <v>15</v>
      </c>
      <c r="J271" s="35" t="s">
        <v>17</v>
      </c>
      <c r="K271" s="35" t="s">
        <v>612</v>
      </c>
      <c r="L271" s="223">
        <v>152</v>
      </c>
      <c r="M271" s="223">
        <v>149</v>
      </c>
      <c r="N271" s="35">
        <v>98</v>
      </c>
      <c r="O271" s="212" t="s">
        <v>62</v>
      </c>
      <c r="P271" s="90" t="s">
        <v>63</v>
      </c>
      <c r="Q271" s="224">
        <v>237400.01391489364</v>
      </c>
      <c r="R271" s="35" t="s">
        <v>24</v>
      </c>
      <c r="S271" s="90" t="s">
        <v>25</v>
      </c>
      <c r="T271" s="210" t="s">
        <v>1417</v>
      </c>
      <c r="U271" s="206" t="s">
        <v>1417</v>
      </c>
      <c r="V271" s="35" t="s">
        <v>366</v>
      </c>
      <c r="W271" s="31"/>
    </row>
    <row r="272" spans="1:23" ht="60" hidden="1">
      <c r="A272" s="37" t="s">
        <v>1033</v>
      </c>
      <c r="B272" s="5" t="s">
        <v>1031</v>
      </c>
      <c r="C272" s="35" t="s">
        <v>221</v>
      </c>
      <c r="D272" s="35" t="s">
        <v>367</v>
      </c>
      <c r="E272" s="119" t="s">
        <v>1299</v>
      </c>
      <c r="F272" s="206" t="s">
        <v>1289</v>
      </c>
      <c r="G272" s="35" t="s">
        <v>10</v>
      </c>
      <c r="H272" s="206" t="s">
        <v>1418</v>
      </c>
      <c r="I272" s="35" t="s">
        <v>15</v>
      </c>
      <c r="J272" s="35" t="s">
        <v>16</v>
      </c>
      <c r="K272" s="35" t="s">
        <v>612</v>
      </c>
      <c r="L272" s="223">
        <v>152</v>
      </c>
      <c r="M272" s="223">
        <v>101</v>
      </c>
      <c r="N272" s="35">
        <v>66</v>
      </c>
      <c r="O272" s="212" t="s">
        <v>62</v>
      </c>
      <c r="P272" s="90" t="s">
        <v>63</v>
      </c>
      <c r="Q272" s="224">
        <v>21450.931676767676</v>
      </c>
      <c r="R272" s="35" t="s">
        <v>24</v>
      </c>
      <c r="S272" s="35" t="s">
        <v>37</v>
      </c>
      <c r="T272" s="210" t="s">
        <v>1417</v>
      </c>
      <c r="U272" s="206" t="s">
        <v>1417</v>
      </c>
      <c r="V272" s="35" t="s">
        <v>368</v>
      </c>
      <c r="W272" s="31"/>
    </row>
    <row r="273" spans="1:23" ht="60" hidden="1">
      <c r="A273" s="37" t="s">
        <v>1045</v>
      </c>
      <c r="B273" s="5" t="s">
        <v>1031</v>
      </c>
      <c r="C273" s="35" t="s">
        <v>221</v>
      </c>
      <c r="D273" s="35" t="s">
        <v>1046</v>
      </c>
      <c r="E273" s="119" t="s">
        <v>1299</v>
      </c>
      <c r="F273" s="206" t="s">
        <v>1289</v>
      </c>
      <c r="G273" s="35" t="s">
        <v>10</v>
      </c>
      <c r="H273" s="206" t="s">
        <v>1418</v>
      </c>
      <c r="I273" s="35" t="s">
        <v>15</v>
      </c>
      <c r="J273" s="35" t="s">
        <v>16</v>
      </c>
      <c r="K273" s="35" t="s">
        <v>612</v>
      </c>
      <c r="L273" s="223">
        <v>152</v>
      </c>
      <c r="M273" s="223">
        <v>101</v>
      </c>
      <c r="N273" s="35">
        <v>66</v>
      </c>
      <c r="O273" s="212" t="s">
        <v>62</v>
      </c>
      <c r="P273" s="90" t="s">
        <v>63</v>
      </c>
      <c r="Q273" s="224">
        <v>4502.24</v>
      </c>
      <c r="R273" s="35" t="s">
        <v>24</v>
      </c>
      <c r="S273" s="35" t="s">
        <v>37</v>
      </c>
      <c r="T273" s="94">
        <v>2014</v>
      </c>
      <c r="U273" s="206" t="s">
        <v>1417</v>
      </c>
      <c r="V273" s="35" t="s">
        <v>1036</v>
      </c>
      <c r="W273" s="31"/>
    </row>
    <row r="274" spans="1:23" ht="96" hidden="1">
      <c r="A274" s="37" t="s">
        <v>1034</v>
      </c>
      <c r="B274" s="5" t="s">
        <v>1031</v>
      </c>
      <c r="C274" s="35" t="s">
        <v>221</v>
      </c>
      <c r="D274" s="35" t="s">
        <v>1035</v>
      </c>
      <c r="E274" s="119" t="s">
        <v>1299</v>
      </c>
      <c r="F274" s="206" t="s">
        <v>1289</v>
      </c>
      <c r="G274" s="35" t="s">
        <v>10</v>
      </c>
      <c r="H274" s="206" t="s">
        <v>1418</v>
      </c>
      <c r="I274" s="35" t="s">
        <v>15</v>
      </c>
      <c r="J274" s="35" t="s">
        <v>16</v>
      </c>
      <c r="K274" s="35" t="s">
        <v>612</v>
      </c>
      <c r="L274" s="223">
        <v>152</v>
      </c>
      <c r="M274" s="223">
        <v>152</v>
      </c>
      <c r="N274" s="35">
        <v>100</v>
      </c>
      <c r="O274" s="212" t="s">
        <v>62</v>
      </c>
      <c r="P274" s="206" t="s">
        <v>1289</v>
      </c>
      <c r="Q274" s="224">
        <v>12187.4271627907</v>
      </c>
      <c r="R274" s="35" t="s">
        <v>24</v>
      </c>
      <c r="S274" s="90" t="s">
        <v>25</v>
      </c>
      <c r="T274" s="210" t="s">
        <v>1417</v>
      </c>
      <c r="U274" s="206" t="s">
        <v>1417</v>
      </c>
      <c r="V274" s="35" t="s">
        <v>1036</v>
      </c>
      <c r="W274" s="31"/>
    </row>
    <row r="275" spans="1:23" ht="96" hidden="1">
      <c r="A275" s="40" t="s">
        <v>1057</v>
      </c>
      <c r="B275" s="5" t="s">
        <v>1031</v>
      </c>
      <c r="C275" s="89" t="s">
        <v>371</v>
      </c>
      <c r="D275" s="87" t="s">
        <v>1058</v>
      </c>
      <c r="E275" s="222" t="s">
        <v>1299</v>
      </c>
      <c r="F275" s="117" t="s">
        <v>1299</v>
      </c>
      <c r="G275" s="105" t="s">
        <v>10</v>
      </c>
      <c r="H275" s="206" t="s">
        <v>1418</v>
      </c>
      <c r="I275" s="35" t="s">
        <v>1059</v>
      </c>
      <c r="J275" s="90" t="s">
        <v>18</v>
      </c>
      <c r="K275" s="90" t="s">
        <v>1060</v>
      </c>
      <c r="L275" s="213">
        <v>12500</v>
      </c>
      <c r="M275" s="213">
        <v>8000</v>
      </c>
      <c r="N275" s="35">
        <v>64</v>
      </c>
      <c r="O275" s="212" t="s">
        <v>62</v>
      </c>
      <c r="P275" s="90" t="s">
        <v>63</v>
      </c>
      <c r="Q275" s="208" t="s">
        <v>1492</v>
      </c>
      <c r="R275" s="90" t="s">
        <v>24</v>
      </c>
      <c r="S275" s="90" t="s">
        <v>25</v>
      </c>
      <c r="T275" s="94">
        <v>1991</v>
      </c>
      <c r="U275" s="91">
        <v>2015</v>
      </c>
      <c r="V275" s="211" t="s">
        <v>1061</v>
      </c>
      <c r="W275" s="31"/>
    </row>
    <row r="276" spans="1:23" ht="72" hidden="1">
      <c r="A276" s="37" t="s">
        <v>373</v>
      </c>
      <c r="B276" s="5" t="s">
        <v>1031</v>
      </c>
      <c r="C276" s="35" t="s">
        <v>371</v>
      </c>
      <c r="D276" s="35" t="s">
        <v>374</v>
      </c>
      <c r="E276" s="206" t="s">
        <v>1289</v>
      </c>
      <c r="F276" s="206" t="s">
        <v>1289</v>
      </c>
      <c r="G276" s="35" t="s">
        <v>10</v>
      </c>
      <c r="H276" s="206" t="s">
        <v>1418</v>
      </c>
      <c r="I276" s="35" t="s">
        <v>770</v>
      </c>
      <c r="J276" s="35" t="s">
        <v>17</v>
      </c>
      <c r="K276" s="35" t="s">
        <v>612</v>
      </c>
      <c r="L276" s="223">
        <v>1157875</v>
      </c>
      <c r="M276" s="223">
        <v>1076824</v>
      </c>
      <c r="N276" s="35">
        <v>93</v>
      </c>
      <c r="O276" s="212" t="s">
        <v>62</v>
      </c>
      <c r="P276" s="90" t="s">
        <v>63</v>
      </c>
      <c r="Q276" s="224">
        <v>1006100</v>
      </c>
      <c r="R276" s="35" t="s">
        <v>24</v>
      </c>
      <c r="S276" s="206" t="s">
        <v>1289</v>
      </c>
      <c r="T276" s="94">
        <v>38596</v>
      </c>
      <c r="U276" s="35" t="s">
        <v>111</v>
      </c>
      <c r="V276" s="35" t="s">
        <v>375</v>
      </c>
      <c r="W276" s="31"/>
    </row>
    <row r="277" spans="1:23" ht="24" hidden="1">
      <c r="A277" s="37" t="s">
        <v>1039</v>
      </c>
      <c r="B277" s="5" t="s">
        <v>1031</v>
      </c>
      <c r="C277" s="35" t="s">
        <v>371</v>
      </c>
      <c r="D277" s="35" t="s">
        <v>1040</v>
      </c>
      <c r="E277" s="119" t="s">
        <v>1299</v>
      </c>
      <c r="F277" s="206" t="s">
        <v>1289</v>
      </c>
      <c r="G277" s="35" t="s">
        <v>10</v>
      </c>
      <c r="H277" s="206" t="s">
        <v>1418</v>
      </c>
      <c r="I277" s="35" t="s">
        <v>15</v>
      </c>
      <c r="J277" s="35" t="s">
        <v>17</v>
      </c>
      <c r="K277" s="35" t="s">
        <v>612</v>
      </c>
      <c r="L277" s="223">
        <v>152</v>
      </c>
      <c r="M277" s="223">
        <v>152</v>
      </c>
      <c r="N277" s="35">
        <v>100</v>
      </c>
      <c r="O277" s="212" t="s">
        <v>62</v>
      </c>
      <c r="P277" s="90" t="s">
        <v>63</v>
      </c>
      <c r="Q277" s="224">
        <v>48172.067499999997</v>
      </c>
      <c r="R277" s="35" t="s">
        <v>24</v>
      </c>
      <c r="S277" s="35" t="s">
        <v>37</v>
      </c>
      <c r="T277" s="94" t="s">
        <v>110</v>
      </c>
      <c r="U277" s="206" t="s">
        <v>1417</v>
      </c>
      <c r="V277" s="35" t="s">
        <v>372</v>
      </c>
      <c r="W277" s="31"/>
    </row>
    <row r="278" spans="1:23" ht="96" hidden="1">
      <c r="A278" s="68" t="s">
        <v>376</v>
      </c>
      <c r="B278" s="5" t="s">
        <v>1031</v>
      </c>
      <c r="C278" s="103" t="s">
        <v>371</v>
      </c>
      <c r="D278" s="103" t="s">
        <v>1055</v>
      </c>
      <c r="E278" s="206" t="s">
        <v>1289</v>
      </c>
      <c r="F278" s="206" t="s">
        <v>1289</v>
      </c>
      <c r="G278" s="105" t="s">
        <v>10</v>
      </c>
      <c r="H278" s="206" t="s">
        <v>1418</v>
      </c>
      <c r="I278" s="35" t="s">
        <v>770</v>
      </c>
      <c r="J278" s="103" t="s">
        <v>16</v>
      </c>
      <c r="K278" s="103" t="s">
        <v>883</v>
      </c>
      <c r="L278" s="206" t="s">
        <v>1417</v>
      </c>
      <c r="M278" s="206" t="s">
        <v>1289</v>
      </c>
      <c r="N278" s="206" t="s">
        <v>1417</v>
      </c>
      <c r="O278" s="212" t="s">
        <v>62</v>
      </c>
      <c r="P278" s="90" t="s">
        <v>63</v>
      </c>
      <c r="Q278" s="105" t="s">
        <v>1525</v>
      </c>
      <c r="R278" s="103" t="s">
        <v>24</v>
      </c>
      <c r="S278" s="90" t="s">
        <v>25</v>
      </c>
      <c r="T278" s="94" t="s">
        <v>1056</v>
      </c>
      <c r="U278" s="206" t="s">
        <v>1417</v>
      </c>
      <c r="V278" s="103" t="s">
        <v>377</v>
      </c>
      <c r="W278" s="31"/>
    </row>
    <row r="279" spans="1:23" ht="60" hidden="1">
      <c r="A279" s="37" t="s">
        <v>1037</v>
      </c>
      <c r="B279" s="5" t="s">
        <v>1031</v>
      </c>
      <c r="C279" s="35" t="s">
        <v>221</v>
      </c>
      <c r="D279" s="35" t="s">
        <v>1038</v>
      </c>
      <c r="E279" s="119" t="s">
        <v>1299</v>
      </c>
      <c r="F279" s="206" t="s">
        <v>1289</v>
      </c>
      <c r="G279" s="35" t="s">
        <v>10</v>
      </c>
      <c r="H279" s="35" t="s">
        <v>15</v>
      </c>
      <c r="I279" s="217" t="s">
        <v>1289</v>
      </c>
      <c r="J279" s="35" t="s">
        <v>17</v>
      </c>
      <c r="K279" s="35" t="s">
        <v>612</v>
      </c>
      <c r="L279" s="206" t="s">
        <v>1417</v>
      </c>
      <c r="M279" s="206" t="s">
        <v>1289</v>
      </c>
      <c r="N279" s="206" t="s">
        <v>1417</v>
      </c>
      <c r="O279" s="212" t="s">
        <v>62</v>
      </c>
      <c r="P279" s="90" t="s">
        <v>63</v>
      </c>
      <c r="Q279" s="224">
        <v>12187.4271627907</v>
      </c>
      <c r="R279" s="35" t="s">
        <v>24</v>
      </c>
      <c r="S279" s="35" t="s">
        <v>52</v>
      </c>
      <c r="T279" s="210" t="s">
        <v>1417</v>
      </c>
      <c r="U279" s="35" t="s">
        <v>47</v>
      </c>
      <c r="V279" s="35" t="s">
        <v>366</v>
      </c>
      <c r="W279" s="31"/>
    </row>
    <row r="280" spans="1:23" ht="60" hidden="1">
      <c r="A280" s="57" t="s">
        <v>369</v>
      </c>
      <c r="B280" s="5" t="s">
        <v>1031</v>
      </c>
      <c r="C280" s="90" t="s">
        <v>221</v>
      </c>
      <c r="D280" s="98" t="s">
        <v>370</v>
      </c>
      <c r="E280" s="206" t="s">
        <v>1289</v>
      </c>
      <c r="F280" s="117" t="s">
        <v>1299</v>
      </c>
      <c r="G280" s="35" t="s">
        <v>10</v>
      </c>
      <c r="H280" s="206" t="s">
        <v>1418</v>
      </c>
      <c r="I280" s="35" t="s">
        <v>15</v>
      </c>
      <c r="J280" s="35" t="s">
        <v>17</v>
      </c>
      <c r="K280" s="35" t="s">
        <v>612</v>
      </c>
      <c r="L280" s="223">
        <v>152</v>
      </c>
      <c r="M280" s="212">
        <v>152</v>
      </c>
      <c r="N280" s="35">
        <v>100</v>
      </c>
      <c r="O280" s="212" t="s">
        <v>62</v>
      </c>
      <c r="P280" s="90" t="s">
        <v>63</v>
      </c>
      <c r="Q280" s="224">
        <v>12187.4271627907</v>
      </c>
      <c r="R280" s="35" t="s">
        <v>24</v>
      </c>
      <c r="S280" s="35" t="s">
        <v>1054</v>
      </c>
      <c r="T280" s="210" t="s">
        <v>1417</v>
      </c>
      <c r="U280" s="283" t="s">
        <v>110</v>
      </c>
      <c r="V280" s="35" t="s">
        <v>1053</v>
      </c>
      <c r="W280" s="31"/>
    </row>
    <row r="281" spans="1:23" ht="78.75" hidden="1" customHeight="1">
      <c r="A281" s="37" t="s">
        <v>1047</v>
      </c>
      <c r="B281" s="5" t="s">
        <v>1031</v>
      </c>
      <c r="C281" s="35" t="s">
        <v>221</v>
      </c>
      <c r="D281" s="35" t="s">
        <v>1048</v>
      </c>
      <c r="E281" s="225" t="s">
        <v>1299</v>
      </c>
      <c r="F281" s="206" t="s">
        <v>1289</v>
      </c>
      <c r="G281" s="35" t="s">
        <v>10</v>
      </c>
      <c r="H281" s="206" t="s">
        <v>1418</v>
      </c>
      <c r="I281" s="35" t="s">
        <v>15</v>
      </c>
      <c r="J281" s="35" t="s">
        <v>16</v>
      </c>
      <c r="K281" s="35" t="s">
        <v>612</v>
      </c>
      <c r="L281" s="223">
        <v>152</v>
      </c>
      <c r="M281" s="223">
        <v>152</v>
      </c>
      <c r="N281" s="35">
        <v>100</v>
      </c>
      <c r="O281" s="212" t="s">
        <v>62</v>
      </c>
      <c r="P281" s="90" t="s">
        <v>63</v>
      </c>
      <c r="Q281" s="224">
        <v>104864</v>
      </c>
      <c r="R281" s="35" t="s">
        <v>24</v>
      </c>
      <c r="S281" s="90" t="s">
        <v>25</v>
      </c>
      <c r="T281" s="210" t="s">
        <v>1417</v>
      </c>
      <c r="U281" s="206" t="s">
        <v>1417</v>
      </c>
      <c r="V281" s="35" t="s">
        <v>1036</v>
      </c>
      <c r="W281" s="31"/>
    </row>
    <row r="282" spans="1:23" ht="68.25" hidden="1" customHeight="1">
      <c r="A282" s="37" t="s">
        <v>1041</v>
      </c>
      <c r="B282" s="5" t="s">
        <v>1031</v>
      </c>
      <c r="C282" s="35" t="s">
        <v>221</v>
      </c>
      <c r="D282" s="206" t="s">
        <v>1289</v>
      </c>
      <c r="E282" s="206" t="s">
        <v>1289</v>
      </c>
      <c r="F282" s="206" t="s">
        <v>1289</v>
      </c>
      <c r="G282" s="35" t="s">
        <v>10</v>
      </c>
      <c r="H282" s="206" t="s">
        <v>1418</v>
      </c>
      <c r="I282" s="35" t="s">
        <v>15</v>
      </c>
      <c r="J282" s="35" t="s">
        <v>17</v>
      </c>
      <c r="K282" s="35" t="s">
        <v>612</v>
      </c>
      <c r="L282" s="223">
        <v>152</v>
      </c>
      <c r="M282" s="223">
        <v>152</v>
      </c>
      <c r="N282" s="35">
        <v>100</v>
      </c>
      <c r="O282" s="212" t="s">
        <v>62</v>
      </c>
      <c r="P282" s="90" t="s">
        <v>63</v>
      </c>
      <c r="Q282" s="224">
        <v>700000</v>
      </c>
      <c r="R282" s="35" t="s">
        <v>24</v>
      </c>
      <c r="S282" s="90" t="s">
        <v>25</v>
      </c>
      <c r="T282" s="210" t="s">
        <v>1417</v>
      </c>
      <c r="U282" s="206" t="s">
        <v>1417</v>
      </c>
      <c r="V282" s="35" t="s">
        <v>365</v>
      </c>
      <c r="W282" s="31"/>
    </row>
    <row r="283" spans="1:23" ht="60" hidden="1">
      <c r="A283" s="3" t="s">
        <v>1062</v>
      </c>
      <c r="B283" s="5" t="s">
        <v>1031</v>
      </c>
      <c r="C283" s="89" t="s">
        <v>371</v>
      </c>
      <c r="D283" s="254" t="s">
        <v>1063</v>
      </c>
      <c r="E283" s="222" t="s">
        <v>1299</v>
      </c>
      <c r="F283" s="117" t="s">
        <v>1299</v>
      </c>
      <c r="G283" s="105" t="s">
        <v>10</v>
      </c>
      <c r="H283" s="206" t="s">
        <v>1418</v>
      </c>
      <c r="I283" s="35" t="s">
        <v>13</v>
      </c>
      <c r="J283" s="90" t="s">
        <v>18</v>
      </c>
      <c r="K283" s="90" t="s">
        <v>883</v>
      </c>
      <c r="L283" s="213">
        <v>7500</v>
      </c>
      <c r="M283" s="213">
        <v>7500</v>
      </c>
      <c r="N283" s="35">
        <v>100</v>
      </c>
      <c r="O283" s="212" t="s">
        <v>62</v>
      </c>
      <c r="P283" s="90" t="s">
        <v>63</v>
      </c>
      <c r="Q283" s="208" t="s">
        <v>1563</v>
      </c>
      <c r="R283" s="90" t="s">
        <v>24</v>
      </c>
      <c r="S283" s="90" t="s">
        <v>25</v>
      </c>
      <c r="T283" s="94">
        <v>1982</v>
      </c>
      <c r="U283" s="91">
        <v>2014</v>
      </c>
      <c r="V283" s="211" t="s">
        <v>1061</v>
      </c>
      <c r="W283" s="31"/>
    </row>
    <row r="284" spans="1:23" ht="62.25" hidden="1" customHeight="1">
      <c r="A284" s="57" t="s">
        <v>1051</v>
      </c>
      <c r="B284" s="5" t="s">
        <v>1031</v>
      </c>
      <c r="C284" s="90" t="s">
        <v>221</v>
      </c>
      <c r="D284" s="35" t="s">
        <v>1052</v>
      </c>
      <c r="E284" s="206" t="s">
        <v>1289</v>
      </c>
      <c r="F284" s="206" t="s">
        <v>1289</v>
      </c>
      <c r="G284" s="35" t="s">
        <v>10</v>
      </c>
      <c r="H284" s="206" t="s">
        <v>1418</v>
      </c>
      <c r="I284" s="35" t="s">
        <v>15</v>
      </c>
      <c r="J284" s="35" t="s">
        <v>17</v>
      </c>
      <c r="K284" s="35" t="s">
        <v>612</v>
      </c>
      <c r="L284" s="223">
        <v>152</v>
      </c>
      <c r="M284" s="212">
        <v>152</v>
      </c>
      <c r="N284" s="35">
        <v>100</v>
      </c>
      <c r="O284" s="212" t="s">
        <v>62</v>
      </c>
      <c r="P284" s="90" t="s">
        <v>63</v>
      </c>
      <c r="Q284" s="224">
        <v>137272</v>
      </c>
      <c r="R284" s="35" t="s">
        <v>24</v>
      </c>
      <c r="S284" s="90" t="s">
        <v>25</v>
      </c>
      <c r="T284" s="210" t="s">
        <v>1417</v>
      </c>
      <c r="U284" s="206" t="s">
        <v>1417</v>
      </c>
      <c r="V284" s="35" t="s">
        <v>1053</v>
      </c>
      <c r="W284" s="31"/>
    </row>
    <row r="285" spans="1:23" ht="24" hidden="1">
      <c r="A285" s="3" t="s">
        <v>1043</v>
      </c>
      <c r="B285" s="5" t="s">
        <v>1031</v>
      </c>
      <c r="C285" s="35" t="s">
        <v>221</v>
      </c>
      <c r="D285" s="254" t="s">
        <v>1044</v>
      </c>
      <c r="E285" s="225" t="s">
        <v>1020</v>
      </c>
      <c r="F285" s="225" t="s">
        <v>1020</v>
      </c>
      <c r="G285" s="35" t="s">
        <v>10</v>
      </c>
      <c r="H285" s="105" t="s">
        <v>1073</v>
      </c>
      <c r="I285" s="35" t="s">
        <v>13</v>
      </c>
      <c r="J285" s="90" t="s">
        <v>17</v>
      </c>
      <c r="K285" s="90" t="s">
        <v>883</v>
      </c>
      <c r="L285" s="213">
        <v>126755</v>
      </c>
      <c r="M285" s="213">
        <v>57860</v>
      </c>
      <c r="N285" s="35">
        <v>46</v>
      </c>
      <c r="O285" s="212" t="s">
        <v>62</v>
      </c>
      <c r="P285" s="90" t="s">
        <v>63</v>
      </c>
      <c r="Q285" s="226" t="s">
        <v>1566</v>
      </c>
      <c r="R285" s="90" t="s">
        <v>24</v>
      </c>
      <c r="S285" s="94" t="s">
        <v>1422</v>
      </c>
      <c r="T285" s="94" t="s">
        <v>64</v>
      </c>
      <c r="U285" s="91" t="s">
        <v>1071</v>
      </c>
      <c r="V285" s="35" t="s">
        <v>1072</v>
      </c>
      <c r="W285" s="31"/>
    </row>
    <row r="286" spans="1:23" ht="24" hidden="1">
      <c r="A286" s="37" t="s">
        <v>1043</v>
      </c>
      <c r="B286" s="5" t="s">
        <v>1031</v>
      </c>
      <c r="C286" s="35" t="s">
        <v>221</v>
      </c>
      <c r="D286" s="254" t="s">
        <v>1044</v>
      </c>
      <c r="E286" s="119" t="s">
        <v>1299</v>
      </c>
      <c r="F286" s="206" t="s">
        <v>1289</v>
      </c>
      <c r="G286" s="35" t="s">
        <v>10</v>
      </c>
      <c r="H286" s="206" t="s">
        <v>1418</v>
      </c>
      <c r="I286" s="35" t="s">
        <v>15</v>
      </c>
      <c r="J286" s="35" t="s">
        <v>17</v>
      </c>
      <c r="K286" s="35" t="s">
        <v>612</v>
      </c>
      <c r="L286" s="223">
        <v>152</v>
      </c>
      <c r="M286" s="223">
        <v>151</v>
      </c>
      <c r="N286" s="35">
        <v>99</v>
      </c>
      <c r="O286" s="212" t="s">
        <v>62</v>
      </c>
      <c r="P286" s="90" t="s">
        <v>63</v>
      </c>
      <c r="Q286" s="227">
        <v>156559</v>
      </c>
      <c r="R286" s="35" t="s">
        <v>24</v>
      </c>
      <c r="S286" s="94" t="s">
        <v>1422</v>
      </c>
      <c r="T286" s="210" t="s">
        <v>1417</v>
      </c>
      <c r="U286" s="206" t="s">
        <v>1417</v>
      </c>
      <c r="V286" s="35" t="s">
        <v>366</v>
      </c>
      <c r="W286" s="31"/>
    </row>
    <row r="287" spans="1:23" ht="96" hidden="1">
      <c r="A287" s="5" t="s">
        <v>1068</v>
      </c>
      <c r="B287" s="5" t="s">
        <v>1031</v>
      </c>
      <c r="C287" s="89" t="s">
        <v>371</v>
      </c>
      <c r="D287" s="89" t="s">
        <v>1069</v>
      </c>
      <c r="E287" s="222" t="s">
        <v>1299</v>
      </c>
      <c r="F287" s="206" t="s">
        <v>1289</v>
      </c>
      <c r="G287" s="105" t="s">
        <v>10</v>
      </c>
      <c r="H287" s="206" t="s">
        <v>1418</v>
      </c>
      <c r="I287" s="35" t="s">
        <v>812</v>
      </c>
      <c r="J287" s="90" t="s">
        <v>18</v>
      </c>
      <c r="K287" s="89" t="s">
        <v>883</v>
      </c>
      <c r="L287" s="208">
        <v>300000</v>
      </c>
      <c r="M287" s="208">
        <v>150000</v>
      </c>
      <c r="N287" s="35">
        <v>50</v>
      </c>
      <c r="O287" s="212" t="s">
        <v>62</v>
      </c>
      <c r="P287" s="90" t="s">
        <v>63</v>
      </c>
      <c r="Q287" s="208" t="s">
        <v>1551</v>
      </c>
      <c r="R287" s="90" t="s">
        <v>24</v>
      </c>
      <c r="S287" s="94" t="s">
        <v>1422</v>
      </c>
      <c r="T287" s="94">
        <v>2014</v>
      </c>
      <c r="U287" s="89">
        <v>2014</v>
      </c>
      <c r="V287" s="211" t="s">
        <v>1061</v>
      </c>
      <c r="W287" s="31"/>
    </row>
    <row r="288" spans="1:23" hidden="1">
      <c r="A288" s="5" t="s">
        <v>1125</v>
      </c>
      <c r="B288" s="4" t="s">
        <v>1124</v>
      </c>
      <c r="C288" s="98" t="s">
        <v>854</v>
      </c>
      <c r="D288" s="206" t="s">
        <v>1289</v>
      </c>
      <c r="E288" s="206" t="s">
        <v>1289</v>
      </c>
      <c r="F288" s="206" t="s">
        <v>1289</v>
      </c>
      <c r="G288" s="105" t="s">
        <v>8</v>
      </c>
      <c r="H288" s="206" t="s">
        <v>1418</v>
      </c>
      <c r="I288" s="35" t="s">
        <v>770</v>
      </c>
      <c r="J288" s="249" t="s">
        <v>18</v>
      </c>
      <c r="K288" s="89" t="s">
        <v>883</v>
      </c>
      <c r="L288" s="206" t="s">
        <v>1417</v>
      </c>
      <c r="M288" s="208">
        <v>2483</v>
      </c>
      <c r="N288" s="206" t="s">
        <v>1417</v>
      </c>
      <c r="O288" s="35" t="s">
        <v>63</v>
      </c>
      <c r="P288" s="206" t="s">
        <v>1289</v>
      </c>
      <c r="Q288" s="250" t="s">
        <v>1446</v>
      </c>
      <c r="R288" s="411" t="s">
        <v>1621</v>
      </c>
      <c r="S288" s="35" t="s">
        <v>1447</v>
      </c>
      <c r="T288" s="210" t="s">
        <v>1417</v>
      </c>
      <c r="U288" s="206" t="s">
        <v>1417</v>
      </c>
      <c r="V288" s="206" t="s">
        <v>1417</v>
      </c>
      <c r="W288" s="31"/>
    </row>
    <row r="289" spans="1:23" hidden="1">
      <c r="A289" s="5" t="s">
        <v>1126</v>
      </c>
      <c r="B289" s="4" t="s">
        <v>1124</v>
      </c>
      <c r="C289" s="98" t="s">
        <v>854</v>
      </c>
      <c r="D289" s="206" t="s">
        <v>1289</v>
      </c>
      <c r="E289" s="206" t="s">
        <v>1289</v>
      </c>
      <c r="F289" s="206" t="s">
        <v>1289</v>
      </c>
      <c r="G289" s="105" t="s">
        <v>8</v>
      </c>
      <c r="H289" s="206" t="s">
        <v>1418</v>
      </c>
      <c r="I289" s="35" t="s">
        <v>770</v>
      </c>
      <c r="J289" s="89" t="s">
        <v>18</v>
      </c>
      <c r="K289" s="89" t="s">
        <v>883</v>
      </c>
      <c r="L289" s="206" t="s">
        <v>1417</v>
      </c>
      <c r="M289" s="208">
        <v>2684</v>
      </c>
      <c r="N289" s="206" t="s">
        <v>1417</v>
      </c>
      <c r="O289" s="35" t="s">
        <v>63</v>
      </c>
      <c r="P289" s="206" t="s">
        <v>1289</v>
      </c>
      <c r="Q289" s="208" t="s">
        <v>1448</v>
      </c>
      <c r="R289" s="411" t="s">
        <v>24</v>
      </c>
      <c r="S289" s="35" t="s">
        <v>1447</v>
      </c>
      <c r="T289" s="210" t="s">
        <v>1417</v>
      </c>
      <c r="U289" s="206" t="s">
        <v>1417</v>
      </c>
      <c r="V289" s="206" t="s">
        <v>1417</v>
      </c>
      <c r="W289" s="31"/>
    </row>
    <row r="290" spans="1:23" ht="36" hidden="1">
      <c r="A290" s="58" t="s">
        <v>1123</v>
      </c>
      <c r="B290" s="4" t="s">
        <v>1124</v>
      </c>
      <c r="C290" s="98" t="s">
        <v>854</v>
      </c>
      <c r="D290" s="206" t="s">
        <v>1289</v>
      </c>
      <c r="E290" s="206" t="s">
        <v>1289</v>
      </c>
      <c r="F290" s="206" t="s">
        <v>1289</v>
      </c>
      <c r="G290" s="91" t="s">
        <v>8</v>
      </c>
      <c r="H290" s="206" t="s">
        <v>1418</v>
      </c>
      <c r="I290" s="35" t="s">
        <v>14</v>
      </c>
      <c r="J290" s="207" t="s">
        <v>18</v>
      </c>
      <c r="K290" s="207" t="s">
        <v>19</v>
      </c>
      <c r="L290" s="221">
        <v>3431</v>
      </c>
      <c r="M290" s="213">
        <v>1522</v>
      </c>
      <c r="N290" s="35">
        <v>44</v>
      </c>
      <c r="O290" s="35" t="s">
        <v>63</v>
      </c>
      <c r="P290" s="206" t="s">
        <v>1289</v>
      </c>
      <c r="Q290" s="216">
        <v>5127.2375000000002</v>
      </c>
      <c r="R290" s="415" t="s">
        <v>24</v>
      </c>
      <c r="S290" s="90" t="s">
        <v>25</v>
      </c>
      <c r="T290" s="210" t="s">
        <v>1417</v>
      </c>
      <c r="U290" s="206" t="s">
        <v>1417</v>
      </c>
      <c r="V290" s="206" t="s">
        <v>1417</v>
      </c>
      <c r="W290" s="31"/>
    </row>
    <row r="291" spans="1:23" hidden="1">
      <c r="A291" s="37" t="s">
        <v>1127</v>
      </c>
      <c r="B291" s="4" t="s">
        <v>1124</v>
      </c>
      <c r="C291" s="98" t="s">
        <v>854</v>
      </c>
      <c r="D291" s="206" t="s">
        <v>1289</v>
      </c>
      <c r="E291" s="206" t="s">
        <v>1289</v>
      </c>
      <c r="F291" s="206" t="s">
        <v>1289</v>
      </c>
      <c r="G291" s="249" t="s">
        <v>8</v>
      </c>
      <c r="H291" s="206" t="s">
        <v>1418</v>
      </c>
      <c r="I291" s="35" t="s">
        <v>770</v>
      </c>
      <c r="J291" s="90" t="s">
        <v>18</v>
      </c>
      <c r="K291" s="90" t="s">
        <v>883</v>
      </c>
      <c r="L291" s="206" t="s">
        <v>1417</v>
      </c>
      <c r="M291" s="213">
        <v>1971</v>
      </c>
      <c r="N291" s="206" t="s">
        <v>1417</v>
      </c>
      <c r="O291" s="35" t="s">
        <v>63</v>
      </c>
      <c r="P291" s="206" t="s">
        <v>1289</v>
      </c>
      <c r="Q291" s="214" t="s">
        <v>1483</v>
      </c>
      <c r="R291" s="90" t="s">
        <v>24</v>
      </c>
      <c r="S291" s="35" t="s">
        <v>1447</v>
      </c>
      <c r="T291" s="210" t="s">
        <v>1417</v>
      </c>
      <c r="U291" s="206" t="s">
        <v>1417</v>
      </c>
      <c r="V291" s="206" t="s">
        <v>1417</v>
      </c>
      <c r="W291" s="31"/>
    </row>
    <row r="292" spans="1:23" ht="24" hidden="1">
      <c r="A292" s="57" t="s">
        <v>1128</v>
      </c>
      <c r="B292" s="4" t="s">
        <v>1124</v>
      </c>
      <c r="C292" s="105" t="s">
        <v>1300</v>
      </c>
      <c r="D292" s="105" t="s">
        <v>1300</v>
      </c>
      <c r="E292" s="206" t="s">
        <v>1289</v>
      </c>
      <c r="F292" s="206" t="s">
        <v>1289</v>
      </c>
      <c r="G292" s="105" t="s">
        <v>1300</v>
      </c>
      <c r="H292" s="105" t="s">
        <v>1300</v>
      </c>
      <c r="I292" s="105" t="s">
        <v>1300</v>
      </c>
      <c r="J292" s="249" t="s">
        <v>18</v>
      </c>
      <c r="K292" s="89" t="s">
        <v>883</v>
      </c>
      <c r="L292" s="206" t="s">
        <v>1417</v>
      </c>
      <c r="M292" s="215">
        <v>2514</v>
      </c>
      <c r="N292" s="206" t="s">
        <v>1417</v>
      </c>
      <c r="O292" s="35" t="s">
        <v>63</v>
      </c>
      <c r="P292" s="206" t="s">
        <v>1289</v>
      </c>
      <c r="Q292" s="215" t="s">
        <v>1509</v>
      </c>
      <c r="R292" s="100" t="s">
        <v>210</v>
      </c>
      <c r="S292" s="105" t="s">
        <v>1300</v>
      </c>
      <c r="T292" s="94" t="s">
        <v>1300</v>
      </c>
      <c r="U292" s="105" t="s">
        <v>1300</v>
      </c>
      <c r="V292" s="206" t="s">
        <v>1417</v>
      </c>
      <c r="W292" s="31"/>
    </row>
    <row r="293" spans="1:23" ht="24" hidden="1">
      <c r="A293" s="57" t="s">
        <v>1128</v>
      </c>
      <c r="B293" s="4" t="s">
        <v>1124</v>
      </c>
      <c r="C293" s="105" t="s">
        <v>1300</v>
      </c>
      <c r="D293" s="105" t="s">
        <v>1300</v>
      </c>
      <c r="E293" s="206" t="s">
        <v>1289</v>
      </c>
      <c r="F293" s="206" t="s">
        <v>1289</v>
      </c>
      <c r="G293" s="105" t="s">
        <v>1300</v>
      </c>
      <c r="H293" s="105" t="s">
        <v>1300</v>
      </c>
      <c r="I293" s="105" t="s">
        <v>1300</v>
      </c>
      <c r="J293" s="89" t="s">
        <v>18</v>
      </c>
      <c r="K293" s="89" t="s">
        <v>883</v>
      </c>
      <c r="L293" s="206" t="s">
        <v>1417</v>
      </c>
      <c r="M293" s="215">
        <v>2042</v>
      </c>
      <c r="N293" s="206" t="s">
        <v>1417</v>
      </c>
      <c r="O293" s="35" t="s">
        <v>63</v>
      </c>
      <c r="P293" s="206" t="s">
        <v>1289</v>
      </c>
      <c r="Q293" s="215" t="s">
        <v>1510</v>
      </c>
      <c r="R293" s="100" t="s">
        <v>210</v>
      </c>
      <c r="S293" s="105" t="s">
        <v>1300</v>
      </c>
      <c r="T293" s="94" t="s">
        <v>1300</v>
      </c>
      <c r="U293" s="105" t="s">
        <v>1300</v>
      </c>
      <c r="V293" s="206" t="s">
        <v>1417</v>
      </c>
      <c r="W293" s="31"/>
    </row>
    <row r="294" spans="1:23" ht="24" hidden="1">
      <c r="A294" s="5" t="s">
        <v>1122</v>
      </c>
      <c r="B294" s="5" t="s">
        <v>1107</v>
      </c>
      <c r="C294" s="105" t="s">
        <v>1300</v>
      </c>
      <c r="D294" s="105" t="s">
        <v>1300</v>
      </c>
      <c r="E294" s="206" t="s">
        <v>1289</v>
      </c>
      <c r="F294" s="206" t="s">
        <v>1289</v>
      </c>
      <c r="G294" s="105" t="s">
        <v>1300</v>
      </c>
      <c r="H294" s="105" t="s">
        <v>1300</v>
      </c>
      <c r="I294" s="105" t="s">
        <v>1300</v>
      </c>
      <c r="J294" s="89" t="s">
        <v>18</v>
      </c>
      <c r="K294" s="90" t="s">
        <v>883</v>
      </c>
      <c r="L294" s="213">
        <v>75</v>
      </c>
      <c r="M294" s="215">
        <v>75</v>
      </c>
      <c r="N294" s="35">
        <v>100</v>
      </c>
      <c r="O294" s="35" t="s">
        <v>63</v>
      </c>
      <c r="P294" s="206" t="s">
        <v>1289</v>
      </c>
      <c r="Q294" s="220" t="s">
        <v>1423</v>
      </c>
      <c r="R294" s="100" t="s">
        <v>210</v>
      </c>
      <c r="S294" s="105" t="s">
        <v>1300</v>
      </c>
      <c r="T294" s="94" t="s">
        <v>1300</v>
      </c>
      <c r="U294" s="105" t="s">
        <v>1300</v>
      </c>
      <c r="V294" s="206" t="s">
        <v>1417</v>
      </c>
      <c r="W294" s="31"/>
    </row>
    <row r="295" spans="1:23" ht="24" hidden="1">
      <c r="A295" s="37" t="s">
        <v>1113</v>
      </c>
      <c r="B295" s="5" t="s">
        <v>1107</v>
      </c>
      <c r="C295" s="105" t="s">
        <v>1300</v>
      </c>
      <c r="D295" s="105" t="s">
        <v>1300</v>
      </c>
      <c r="E295" s="206" t="s">
        <v>1289</v>
      </c>
      <c r="F295" s="206" t="s">
        <v>1289</v>
      </c>
      <c r="G295" s="105" t="s">
        <v>1300</v>
      </c>
      <c r="H295" s="105" t="s">
        <v>1300</v>
      </c>
      <c r="I295" s="105" t="s">
        <v>1300</v>
      </c>
      <c r="J295" s="103" t="s">
        <v>18</v>
      </c>
      <c r="K295" s="103" t="s">
        <v>1112</v>
      </c>
      <c r="L295" s="223">
        <v>1296</v>
      </c>
      <c r="M295" s="223">
        <v>388</v>
      </c>
      <c r="N295" s="35">
        <v>30</v>
      </c>
      <c r="O295" s="212" t="s">
        <v>62</v>
      </c>
      <c r="P295" s="206" t="s">
        <v>1289</v>
      </c>
      <c r="Q295" s="224">
        <v>2490</v>
      </c>
      <c r="R295" s="100" t="s">
        <v>210</v>
      </c>
      <c r="S295" s="105" t="s">
        <v>1300</v>
      </c>
      <c r="T295" s="94" t="s">
        <v>1300</v>
      </c>
      <c r="U295" s="105" t="s">
        <v>1300</v>
      </c>
      <c r="V295" s="206" t="s">
        <v>1417</v>
      </c>
      <c r="W295" s="31"/>
    </row>
    <row r="296" spans="1:23" ht="72" hidden="1">
      <c r="A296" s="68" t="s">
        <v>379</v>
      </c>
      <c r="B296" s="5" t="s">
        <v>1107</v>
      </c>
      <c r="C296" s="105" t="s">
        <v>167</v>
      </c>
      <c r="D296" s="35" t="s">
        <v>381</v>
      </c>
      <c r="E296" s="206" t="s">
        <v>1289</v>
      </c>
      <c r="F296" s="206" t="s">
        <v>1289</v>
      </c>
      <c r="G296" s="35" t="s">
        <v>8</v>
      </c>
      <c r="H296" s="35" t="s">
        <v>382</v>
      </c>
      <c r="I296" s="35" t="s">
        <v>13</v>
      </c>
      <c r="J296" s="35" t="s">
        <v>18</v>
      </c>
      <c r="K296" s="35" t="s">
        <v>19</v>
      </c>
      <c r="L296" s="223">
        <v>9</v>
      </c>
      <c r="M296" s="223">
        <v>8</v>
      </c>
      <c r="N296" s="35">
        <v>89</v>
      </c>
      <c r="O296" s="212" t="s">
        <v>62</v>
      </c>
      <c r="P296" s="90" t="s">
        <v>63</v>
      </c>
      <c r="Q296" s="224">
        <v>40</v>
      </c>
      <c r="R296" s="35" t="s">
        <v>24</v>
      </c>
      <c r="S296" s="90" t="s">
        <v>25</v>
      </c>
      <c r="T296" s="210" t="s">
        <v>1417</v>
      </c>
      <c r="U296" s="206" t="s">
        <v>1417</v>
      </c>
      <c r="V296" s="225" t="s">
        <v>1108</v>
      </c>
      <c r="W296" s="31"/>
    </row>
    <row r="297" spans="1:23" ht="48" hidden="1">
      <c r="A297" s="57" t="s">
        <v>383</v>
      </c>
      <c r="B297" s="5" t="s">
        <v>1107</v>
      </c>
      <c r="C297" s="105" t="s">
        <v>167</v>
      </c>
      <c r="D297" s="35" t="s">
        <v>1109</v>
      </c>
      <c r="E297" s="206" t="s">
        <v>1289</v>
      </c>
      <c r="F297" s="206" t="s">
        <v>1289</v>
      </c>
      <c r="G297" s="35" t="s">
        <v>9</v>
      </c>
      <c r="H297" s="35" t="s">
        <v>384</v>
      </c>
      <c r="I297" s="35" t="s">
        <v>13</v>
      </c>
      <c r="J297" s="35" t="s">
        <v>18</v>
      </c>
      <c r="K297" s="35" t="s">
        <v>815</v>
      </c>
      <c r="L297" s="223">
        <v>1000</v>
      </c>
      <c r="M297" s="223">
        <v>600</v>
      </c>
      <c r="N297" s="35">
        <v>60</v>
      </c>
      <c r="O297" s="212" t="s">
        <v>62</v>
      </c>
      <c r="P297" s="90" t="s">
        <v>63</v>
      </c>
      <c r="Q297" s="224">
        <v>960</v>
      </c>
      <c r="R297" s="35" t="s">
        <v>24</v>
      </c>
      <c r="S297" s="90" t="s">
        <v>25</v>
      </c>
      <c r="T297" s="94" t="s">
        <v>64</v>
      </c>
      <c r="U297" s="206" t="s">
        <v>1417</v>
      </c>
      <c r="V297" s="225" t="s">
        <v>1108</v>
      </c>
      <c r="W297" s="31"/>
    </row>
    <row r="298" spans="1:23" ht="36" hidden="1">
      <c r="A298" s="68" t="s">
        <v>385</v>
      </c>
      <c r="B298" s="5" t="s">
        <v>1107</v>
      </c>
      <c r="C298" s="105" t="s">
        <v>167</v>
      </c>
      <c r="D298" s="35" t="s">
        <v>386</v>
      </c>
      <c r="E298" s="119" t="s">
        <v>1299</v>
      </c>
      <c r="F298" s="119" t="s">
        <v>1299</v>
      </c>
      <c r="G298" s="35" t="s">
        <v>8</v>
      </c>
      <c r="H298" s="35" t="s">
        <v>387</v>
      </c>
      <c r="I298" s="35" t="s">
        <v>13</v>
      </c>
      <c r="J298" s="35" t="s">
        <v>18</v>
      </c>
      <c r="K298" s="35" t="s">
        <v>19</v>
      </c>
      <c r="L298" s="223">
        <v>18</v>
      </c>
      <c r="M298" s="223">
        <v>4</v>
      </c>
      <c r="N298" s="35">
        <v>22</v>
      </c>
      <c r="O298" s="212" t="s">
        <v>62</v>
      </c>
      <c r="P298" s="90" t="s">
        <v>63</v>
      </c>
      <c r="Q298" s="224">
        <v>20</v>
      </c>
      <c r="R298" s="35" t="s">
        <v>24</v>
      </c>
      <c r="S298" s="90" t="s">
        <v>25</v>
      </c>
      <c r="T298" s="210" t="s">
        <v>1417</v>
      </c>
      <c r="U298" s="206" t="s">
        <v>1417</v>
      </c>
      <c r="V298" s="225" t="s">
        <v>1108</v>
      </c>
      <c r="W298" s="31"/>
    </row>
    <row r="299" spans="1:23" ht="24" hidden="1">
      <c r="A299" s="37" t="s">
        <v>1114</v>
      </c>
      <c r="B299" s="5" t="s">
        <v>1107</v>
      </c>
      <c r="C299" s="105" t="s">
        <v>1300</v>
      </c>
      <c r="D299" s="105" t="s">
        <v>1300</v>
      </c>
      <c r="E299" s="206" t="s">
        <v>1289</v>
      </c>
      <c r="F299" s="206" t="s">
        <v>1289</v>
      </c>
      <c r="G299" s="105" t="s">
        <v>1300</v>
      </c>
      <c r="H299" s="105" t="s">
        <v>1300</v>
      </c>
      <c r="I299" s="105" t="s">
        <v>1300</v>
      </c>
      <c r="J299" s="103" t="s">
        <v>18</v>
      </c>
      <c r="K299" s="103" t="s">
        <v>1112</v>
      </c>
      <c r="L299" s="223">
        <v>120</v>
      </c>
      <c r="M299" s="223">
        <v>41</v>
      </c>
      <c r="N299" s="35">
        <v>34</v>
      </c>
      <c r="O299" s="35" t="s">
        <v>63</v>
      </c>
      <c r="P299" s="206" t="s">
        <v>1289</v>
      </c>
      <c r="Q299" s="224">
        <v>130</v>
      </c>
      <c r="R299" s="100" t="s">
        <v>210</v>
      </c>
      <c r="S299" s="105" t="s">
        <v>1300</v>
      </c>
      <c r="T299" s="94" t="s">
        <v>1300</v>
      </c>
      <c r="U299" s="105" t="s">
        <v>1300</v>
      </c>
      <c r="V299" s="206" t="s">
        <v>1417</v>
      </c>
      <c r="W299" s="31"/>
    </row>
    <row r="300" spans="1:23" ht="60" hidden="1">
      <c r="A300" s="68" t="s">
        <v>388</v>
      </c>
      <c r="B300" s="5" t="s">
        <v>1107</v>
      </c>
      <c r="C300" s="105" t="s">
        <v>167</v>
      </c>
      <c r="D300" s="35" t="s">
        <v>389</v>
      </c>
      <c r="E300" s="119" t="s">
        <v>1299</v>
      </c>
      <c r="F300" s="119" t="s">
        <v>1299</v>
      </c>
      <c r="G300" s="35" t="s">
        <v>8</v>
      </c>
      <c r="H300" s="35" t="s">
        <v>390</v>
      </c>
      <c r="I300" s="35" t="s">
        <v>812</v>
      </c>
      <c r="J300" s="35" t="s">
        <v>18</v>
      </c>
      <c r="K300" s="35" t="s">
        <v>19</v>
      </c>
      <c r="L300" s="223">
        <v>41</v>
      </c>
      <c r="M300" s="223">
        <v>30</v>
      </c>
      <c r="N300" s="35">
        <v>73</v>
      </c>
      <c r="O300" s="212" t="s">
        <v>62</v>
      </c>
      <c r="P300" s="90" t="s">
        <v>63</v>
      </c>
      <c r="Q300" s="224">
        <v>200</v>
      </c>
      <c r="R300" s="35" t="s">
        <v>24</v>
      </c>
      <c r="S300" s="90" t="s">
        <v>25</v>
      </c>
      <c r="T300" s="210" t="s">
        <v>1417</v>
      </c>
      <c r="U300" s="206" t="s">
        <v>1417</v>
      </c>
      <c r="V300" s="225" t="s">
        <v>1108</v>
      </c>
      <c r="W300" s="31"/>
    </row>
    <row r="301" spans="1:23" ht="24" hidden="1">
      <c r="A301" s="40" t="s">
        <v>400</v>
      </c>
      <c r="B301" s="5" t="s">
        <v>1107</v>
      </c>
      <c r="C301" s="105" t="s">
        <v>167</v>
      </c>
      <c r="D301" s="90" t="s">
        <v>401</v>
      </c>
      <c r="E301" s="117" t="s">
        <v>1299</v>
      </c>
      <c r="F301" s="117" t="s">
        <v>1299</v>
      </c>
      <c r="G301" s="105" t="s">
        <v>1117</v>
      </c>
      <c r="H301" s="206" t="s">
        <v>1418</v>
      </c>
      <c r="I301" s="35" t="s">
        <v>770</v>
      </c>
      <c r="J301" s="217" t="s">
        <v>1289</v>
      </c>
      <c r="K301" s="89" t="s">
        <v>883</v>
      </c>
      <c r="L301" s="208">
        <v>1000</v>
      </c>
      <c r="M301" s="208">
        <v>1000</v>
      </c>
      <c r="N301" s="35">
        <v>100</v>
      </c>
      <c r="O301" s="212" t="s">
        <v>62</v>
      </c>
      <c r="P301" s="206" t="s">
        <v>1289</v>
      </c>
      <c r="Q301" s="214" t="s">
        <v>1541</v>
      </c>
      <c r="R301" s="90" t="s">
        <v>24</v>
      </c>
      <c r="S301" s="90" t="s">
        <v>45</v>
      </c>
      <c r="T301" s="94">
        <v>2005</v>
      </c>
      <c r="U301" s="89">
        <v>2014</v>
      </c>
      <c r="V301" s="211" t="s">
        <v>1118</v>
      </c>
      <c r="W301" s="31"/>
    </row>
    <row r="302" spans="1:23" ht="38.25" hidden="1" customHeight="1">
      <c r="A302" s="40" t="s">
        <v>1120</v>
      </c>
      <c r="B302" s="5" t="s">
        <v>1107</v>
      </c>
      <c r="C302" s="105" t="s">
        <v>167</v>
      </c>
      <c r="D302" s="90" t="s">
        <v>401</v>
      </c>
      <c r="E302" s="117" t="s">
        <v>1299</v>
      </c>
      <c r="F302" s="117" t="s">
        <v>1299</v>
      </c>
      <c r="G302" s="105" t="s">
        <v>1111</v>
      </c>
      <c r="H302" s="206" t="s">
        <v>1418</v>
      </c>
      <c r="I302" s="35" t="s">
        <v>770</v>
      </c>
      <c r="J302" s="217" t="s">
        <v>1289</v>
      </c>
      <c r="K302" s="89" t="s">
        <v>883</v>
      </c>
      <c r="L302" s="208">
        <v>1010</v>
      </c>
      <c r="M302" s="208">
        <v>1010</v>
      </c>
      <c r="N302" s="35">
        <v>100</v>
      </c>
      <c r="O302" s="212" t="s">
        <v>62</v>
      </c>
      <c r="P302" s="206" t="s">
        <v>1289</v>
      </c>
      <c r="Q302" s="208" t="s">
        <v>1539</v>
      </c>
      <c r="R302" s="206" t="s">
        <v>1289</v>
      </c>
      <c r="S302" s="94" t="s">
        <v>1422</v>
      </c>
      <c r="T302" s="94">
        <v>2001</v>
      </c>
      <c r="U302" s="89">
        <v>2015</v>
      </c>
      <c r="V302" s="211" t="s">
        <v>1118</v>
      </c>
      <c r="W302" s="31"/>
    </row>
    <row r="303" spans="1:23" ht="24" hidden="1">
      <c r="A303" s="40" t="s">
        <v>1119</v>
      </c>
      <c r="B303" s="5" t="s">
        <v>1107</v>
      </c>
      <c r="C303" s="105" t="s">
        <v>167</v>
      </c>
      <c r="D303" s="90" t="s">
        <v>401</v>
      </c>
      <c r="E303" s="117" t="s">
        <v>1299</v>
      </c>
      <c r="F303" s="117" t="s">
        <v>1299</v>
      </c>
      <c r="G303" s="105" t="s">
        <v>8</v>
      </c>
      <c r="H303" s="206" t="s">
        <v>1418</v>
      </c>
      <c r="I303" s="35" t="s">
        <v>770</v>
      </c>
      <c r="J303" s="217" t="s">
        <v>1289</v>
      </c>
      <c r="K303" s="89" t="s">
        <v>883</v>
      </c>
      <c r="L303" s="208">
        <v>1804</v>
      </c>
      <c r="M303" s="208">
        <v>1804</v>
      </c>
      <c r="N303" s="35">
        <v>100</v>
      </c>
      <c r="O303" s="212" t="s">
        <v>62</v>
      </c>
      <c r="P303" s="206" t="s">
        <v>1289</v>
      </c>
      <c r="Q303" s="214" t="s">
        <v>1542</v>
      </c>
      <c r="R303" s="90" t="s">
        <v>24</v>
      </c>
      <c r="S303" s="94" t="s">
        <v>1422</v>
      </c>
      <c r="T303" s="94">
        <v>1995</v>
      </c>
      <c r="U303" s="89">
        <v>2015</v>
      </c>
      <c r="V303" s="211" t="s">
        <v>1118</v>
      </c>
      <c r="W303" s="31"/>
    </row>
    <row r="304" spans="1:23" ht="24" hidden="1">
      <c r="A304" s="40" t="s">
        <v>1121</v>
      </c>
      <c r="B304" s="5" t="s">
        <v>1107</v>
      </c>
      <c r="C304" s="105" t="s">
        <v>167</v>
      </c>
      <c r="D304" s="90" t="s">
        <v>401</v>
      </c>
      <c r="E304" s="117" t="s">
        <v>1299</v>
      </c>
      <c r="F304" s="117" t="s">
        <v>1299</v>
      </c>
      <c r="G304" s="105" t="s">
        <v>11</v>
      </c>
      <c r="H304" s="206" t="s">
        <v>1418</v>
      </c>
      <c r="I304" s="35" t="s">
        <v>770</v>
      </c>
      <c r="J304" s="217" t="s">
        <v>1289</v>
      </c>
      <c r="K304" s="89" t="s">
        <v>883</v>
      </c>
      <c r="L304" s="208">
        <v>1022</v>
      </c>
      <c r="M304" s="208">
        <v>1022</v>
      </c>
      <c r="N304" s="35">
        <v>100</v>
      </c>
      <c r="O304" s="212" t="s">
        <v>62</v>
      </c>
      <c r="P304" s="206" t="s">
        <v>1289</v>
      </c>
      <c r="Q304" s="208" t="s">
        <v>1543</v>
      </c>
      <c r="R304" s="90" t="s">
        <v>24</v>
      </c>
      <c r="S304" s="94" t="s">
        <v>1422</v>
      </c>
      <c r="T304" s="94">
        <v>2001</v>
      </c>
      <c r="U304" s="89">
        <v>2015</v>
      </c>
      <c r="V304" s="211" t="s">
        <v>1118</v>
      </c>
      <c r="W304" s="31"/>
    </row>
    <row r="305" spans="1:23" ht="60" hidden="1">
      <c r="A305" s="68" t="s">
        <v>391</v>
      </c>
      <c r="B305" s="5" t="s">
        <v>1107</v>
      </c>
      <c r="C305" s="105" t="s">
        <v>167</v>
      </c>
      <c r="D305" s="35" t="s">
        <v>1110</v>
      </c>
      <c r="E305" s="119" t="s">
        <v>1299</v>
      </c>
      <c r="F305" s="119" t="s">
        <v>1299</v>
      </c>
      <c r="G305" s="35" t="s">
        <v>8</v>
      </c>
      <c r="H305" s="35" t="s">
        <v>392</v>
      </c>
      <c r="I305" s="35" t="s">
        <v>812</v>
      </c>
      <c r="J305" s="35" t="s">
        <v>18</v>
      </c>
      <c r="K305" s="35" t="s">
        <v>19</v>
      </c>
      <c r="L305" s="223">
        <v>64</v>
      </c>
      <c r="M305" s="223">
        <v>26</v>
      </c>
      <c r="N305" s="35">
        <v>41</v>
      </c>
      <c r="O305" s="212" t="s">
        <v>62</v>
      </c>
      <c r="P305" s="90" t="s">
        <v>63</v>
      </c>
      <c r="Q305" s="224">
        <v>170</v>
      </c>
      <c r="R305" s="35" t="s">
        <v>24</v>
      </c>
      <c r="S305" s="90" t="s">
        <v>25</v>
      </c>
      <c r="T305" s="210" t="s">
        <v>1417</v>
      </c>
      <c r="U305" s="206" t="s">
        <v>1417</v>
      </c>
      <c r="V305" s="225" t="s">
        <v>1108</v>
      </c>
      <c r="W305" s="31"/>
    </row>
    <row r="306" spans="1:23" ht="96" hidden="1">
      <c r="A306" s="68" t="s">
        <v>393</v>
      </c>
      <c r="B306" s="5" t="s">
        <v>1107</v>
      </c>
      <c r="C306" s="105" t="s">
        <v>167</v>
      </c>
      <c r="D306" s="35" t="s">
        <v>394</v>
      </c>
      <c r="E306" s="119" t="s">
        <v>1299</v>
      </c>
      <c r="F306" s="119" t="s">
        <v>1299</v>
      </c>
      <c r="G306" s="35" t="s">
        <v>8</v>
      </c>
      <c r="H306" s="35" t="s">
        <v>395</v>
      </c>
      <c r="I306" s="35" t="s">
        <v>812</v>
      </c>
      <c r="J306" s="35" t="s">
        <v>18</v>
      </c>
      <c r="K306" s="35" t="s">
        <v>19</v>
      </c>
      <c r="L306" s="223">
        <v>180</v>
      </c>
      <c r="M306" s="223">
        <v>82</v>
      </c>
      <c r="N306" s="35">
        <v>46</v>
      </c>
      <c r="O306" s="212" t="s">
        <v>62</v>
      </c>
      <c r="P306" s="90" t="s">
        <v>63</v>
      </c>
      <c r="Q306" s="224">
        <v>640</v>
      </c>
      <c r="R306" s="35" t="s">
        <v>24</v>
      </c>
      <c r="S306" s="90" t="s">
        <v>25</v>
      </c>
      <c r="T306" s="210" t="s">
        <v>1417</v>
      </c>
      <c r="U306" s="206" t="s">
        <v>1417</v>
      </c>
      <c r="V306" s="225" t="s">
        <v>1108</v>
      </c>
      <c r="W306" s="31"/>
    </row>
    <row r="307" spans="1:23" ht="24" hidden="1">
      <c r="A307" s="37" t="s">
        <v>1115</v>
      </c>
      <c r="B307" s="5" t="s">
        <v>1107</v>
      </c>
      <c r="C307" s="105" t="s">
        <v>1300</v>
      </c>
      <c r="D307" s="105" t="s">
        <v>1300</v>
      </c>
      <c r="E307" s="206" t="s">
        <v>1289</v>
      </c>
      <c r="F307" s="206" t="s">
        <v>1289</v>
      </c>
      <c r="G307" s="105" t="s">
        <v>1300</v>
      </c>
      <c r="H307" s="105" t="s">
        <v>1300</v>
      </c>
      <c r="I307" s="105" t="s">
        <v>1300</v>
      </c>
      <c r="J307" s="103" t="s">
        <v>18</v>
      </c>
      <c r="K307" s="103" t="s">
        <v>1116</v>
      </c>
      <c r="L307" s="223">
        <v>32</v>
      </c>
      <c r="M307" s="223">
        <v>22</v>
      </c>
      <c r="N307" s="35">
        <v>69</v>
      </c>
      <c r="O307" s="35" t="s">
        <v>63</v>
      </c>
      <c r="P307" s="206" t="s">
        <v>1289</v>
      </c>
      <c r="Q307" s="224">
        <v>80</v>
      </c>
      <c r="R307" s="100" t="s">
        <v>210</v>
      </c>
      <c r="S307" s="105" t="s">
        <v>1300</v>
      </c>
      <c r="T307" s="94" t="s">
        <v>1300</v>
      </c>
      <c r="U307" s="105" t="s">
        <v>1300</v>
      </c>
      <c r="V307" s="206" t="s">
        <v>1417</v>
      </c>
      <c r="W307" s="31"/>
    </row>
    <row r="308" spans="1:23" ht="24" hidden="1">
      <c r="A308" s="5" t="s">
        <v>396</v>
      </c>
      <c r="B308" s="5" t="s">
        <v>1107</v>
      </c>
      <c r="C308" s="105" t="s">
        <v>1300</v>
      </c>
      <c r="D308" s="105" t="s">
        <v>1300</v>
      </c>
      <c r="E308" s="206" t="s">
        <v>1289</v>
      </c>
      <c r="F308" s="206" t="s">
        <v>1289</v>
      </c>
      <c r="G308" s="105" t="s">
        <v>1300</v>
      </c>
      <c r="H308" s="105" t="s">
        <v>1300</v>
      </c>
      <c r="I308" s="105" t="s">
        <v>1300</v>
      </c>
      <c r="J308" s="103" t="s">
        <v>18</v>
      </c>
      <c r="K308" s="103" t="s">
        <v>1112</v>
      </c>
      <c r="L308" s="208">
        <v>46</v>
      </c>
      <c r="M308" s="208">
        <v>9</v>
      </c>
      <c r="N308" s="35">
        <v>20</v>
      </c>
      <c r="O308" s="35" t="s">
        <v>63</v>
      </c>
      <c r="P308" s="206" t="s">
        <v>1289</v>
      </c>
      <c r="Q308" s="265">
        <v>60</v>
      </c>
      <c r="R308" s="100" t="s">
        <v>210</v>
      </c>
      <c r="S308" s="105" t="s">
        <v>1300</v>
      </c>
      <c r="T308" s="94" t="s">
        <v>1300</v>
      </c>
      <c r="U308" s="105" t="s">
        <v>1300</v>
      </c>
      <c r="V308" s="206" t="s">
        <v>1417</v>
      </c>
      <c r="W308" s="31"/>
    </row>
    <row r="309" spans="1:23" ht="57.75" hidden="1" customHeight="1">
      <c r="A309" s="68" t="s">
        <v>397</v>
      </c>
      <c r="B309" s="5" t="s">
        <v>1107</v>
      </c>
      <c r="C309" s="105" t="s">
        <v>167</v>
      </c>
      <c r="D309" s="35" t="s">
        <v>398</v>
      </c>
      <c r="E309" s="206" t="s">
        <v>1289</v>
      </c>
      <c r="F309" s="206" t="s">
        <v>1289</v>
      </c>
      <c r="G309" s="35" t="s">
        <v>1111</v>
      </c>
      <c r="H309" s="35" t="s">
        <v>399</v>
      </c>
      <c r="I309" s="35" t="s">
        <v>14</v>
      </c>
      <c r="J309" s="35" t="s">
        <v>18</v>
      </c>
      <c r="K309" s="35" t="s">
        <v>19</v>
      </c>
      <c r="L309" s="223">
        <v>50</v>
      </c>
      <c r="M309" s="223">
        <v>50</v>
      </c>
      <c r="N309" s="35">
        <v>100</v>
      </c>
      <c r="O309" s="212" t="s">
        <v>62</v>
      </c>
      <c r="P309" s="90" t="s">
        <v>63</v>
      </c>
      <c r="Q309" s="224">
        <v>240</v>
      </c>
      <c r="R309" s="35" t="s">
        <v>24</v>
      </c>
      <c r="S309" s="90" t="s">
        <v>25</v>
      </c>
      <c r="T309" s="210" t="s">
        <v>1417</v>
      </c>
      <c r="U309" s="206" t="s">
        <v>1417</v>
      </c>
      <c r="V309" s="225" t="s">
        <v>1108</v>
      </c>
      <c r="W309" s="31"/>
    </row>
    <row r="310" spans="1:23" ht="84.75" hidden="1" customHeight="1">
      <c r="A310" s="3" t="s">
        <v>1148</v>
      </c>
      <c r="B310" s="5" t="s">
        <v>1144</v>
      </c>
      <c r="C310" s="91" t="s">
        <v>35</v>
      </c>
      <c r="D310" s="90" t="s">
        <v>1149</v>
      </c>
      <c r="E310" s="206" t="s">
        <v>1289</v>
      </c>
      <c r="F310" s="206" t="s">
        <v>1289</v>
      </c>
      <c r="G310" s="91" t="s">
        <v>9</v>
      </c>
      <c r="H310" s="91" t="s">
        <v>1150</v>
      </c>
      <c r="I310" s="35" t="s">
        <v>812</v>
      </c>
      <c r="J310" s="207" t="s">
        <v>18</v>
      </c>
      <c r="K310" s="207" t="s">
        <v>815</v>
      </c>
      <c r="L310" s="221">
        <v>140</v>
      </c>
      <c r="M310" s="213">
        <v>60</v>
      </c>
      <c r="N310" s="35">
        <v>43</v>
      </c>
      <c r="O310" s="212" t="s">
        <v>62</v>
      </c>
      <c r="P310" s="90" t="s">
        <v>63</v>
      </c>
      <c r="Q310" s="216">
        <v>85.43</v>
      </c>
      <c r="R310" s="90" t="s">
        <v>24</v>
      </c>
      <c r="S310" s="90" t="s">
        <v>31</v>
      </c>
      <c r="T310" s="94" t="s">
        <v>1151</v>
      </c>
      <c r="U310" s="206" t="s">
        <v>1417</v>
      </c>
      <c r="V310" s="262" t="s">
        <v>1147</v>
      </c>
      <c r="W310" s="31"/>
    </row>
    <row r="311" spans="1:23" ht="77.25" hidden="1" customHeight="1">
      <c r="A311" s="37" t="s">
        <v>1152</v>
      </c>
      <c r="B311" s="5" t="s">
        <v>1144</v>
      </c>
      <c r="C311" s="105" t="s">
        <v>1300</v>
      </c>
      <c r="D311" s="105" t="s">
        <v>1300</v>
      </c>
      <c r="E311" s="206" t="s">
        <v>1289</v>
      </c>
      <c r="F311" s="206" t="s">
        <v>1289</v>
      </c>
      <c r="G311" s="105" t="s">
        <v>1300</v>
      </c>
      <c r="H311" s="105" t="s">
        <v>1300</v>
      </c>
      <c r="I311" s="105" t="s">
        <v>1300</v>
      </c>
      <c r="J311" s="35" t="s">
        <v>18</v>
      </c>
      <c r="K311" s="35" t="s">
        <v>815</v>
      </c>
      <c r="L311" s="206" t="s">
        <v>1417</v>
      </c>
      <c r="M311" s="212">
        <v>2000</v>
      </c>
      <c r="N311" s="206" t="s">
        <v>1417</v>
      </c>
      <c r="O311" s="212" t="s">
        <v>62</v>
      </c>
      <c r="P311" s="206" t="s">
        <v>1289</v>
      </c>
      <c r="Q311" s="266">
        <v>14191.67</v>
      </c>
      <c r="R311" s="100" t="s">
        <v>210</v>
      </c>
      <c r="S311" s="105" t="s">
        <v>1300</v>
      </c>
      <c r="T311" s="94" t="s">
        <v>1300</v>
      </c>
      <c r="U311" s="105" t="s">
        <v>1300</v>
      </c>
      <c r="V311" s="267" t="s">
        <v>1147</v>
      </c>
      <c r="W311" s="31"/>
    </row>
    <row r="312" spans="1:23" ht="88.5" hidden="1" customHeight="1">
      <c r="A312" s="3" t="s">
        <v>1143</v>
      </c>
      <c r="B312" s="5" t="s">
        <v>1144</v>
      </c>
      <c r="C312" s="91" t="s">
        <v>371</v>
      </c>
      <c r="D312" s="90" t="s">
        <v>1145</v>
      </c>
      <c r="E312" s="206" t="s">
        <v>1289</v>
      </c>
      <c r="F312" s="206" t="s">
        <v>1289</v>
      </c>
      <c r="G312" s="91" t="s">
        <v>8</v>
      </c>
      <c r="H312" s="91" t="s">
        <v>1146</v>
      </c>
      <c r="I312" s="35" t="s">
        <v>15</v>
      </c>
      <c r="J312" s="207" t="s">
        <v>18</v>
      </c>
      <c r="K312" s="207" t="s">
        <v>19</v>
      </c>
      <c r="L312" s="221">
        <v>47</v>
      </c>
      <c r="M312" s="213">
        <v>43</v>
      </c>
      <c r="N312" s="35">
        <v>91</v>
      </c>
      <c r="O312" s="35" t="s">
        <v>63</v>
      </c>
      <c r="P312" s="90" t="s">
        <v>62</v>
      </c>
      <c r="Q312" s="282">
        <v>1200.0999999999999</v>
      </c>
      <c r="R312" s="90" t="s">
        <v>24</v>
      </c>
      <c r="S312" s="90" t="s">
        <v>25</v>
      </c>
      <c r="T312" s="94">
        <v>2011</v>
      </c>
      <c r="U312" s="206" t="s">
        <v>1417</v>
      </c>
      <c r="V312" s="262" t="s">
        <v>1147</v>
      </c>
      <c r="W312" s="31"/>
    </row>
    <row r="313" spans="1:23" ht="75" hidden="1" customHeight="1">
      <c r="A313" s="80" t="s">
        <v>403</v>
      </c>
      <c r="B313" s="4" t="s">
        <v>1129</v>
      </c>
      <c r="C313" s="232" t="s">
        <v>60</v>
      </c>
      <c r="D313" s="232" t="s">
        <v>405</v>
      </c>
      <c r="E313" s="206" t="s">
        <v>1289</v>
      </c>
      <c r="F313" s="206" t="s">
        <v>1289</v>
      </c>
      <c r="G313" s="91" t="s">
        <v>8</v>
      </c>
      <c r="H313" s="232" t="s">
        <v>406</v>
      </c>
      <c r="I313" s="35" t="s">
        <v>812</v>
      </c>
      <c r="J313" s="207" t="s">
        <v>18</v>
      </c>
      <c r="K313" s="207" t="s">
        <v>19</v>
      </c>
      <c r="L313" s="206" t="s">
        <v>1417</v>
      </c>
      <c r="M313" s="233">
        <v>950</v>
      </c>
      <c r="N313" s="206" t="s">
        <v>1417</v>
      </c>
      <c r="O313" s="212" t="s">
        <v>62</v>
      </c>
      <c r="P313" s="90" t="s">
        <v>62</v>
      </c>
      <c r="Q313" s="234">
        <v>7034.75</v>
      </c>
      <c r="R313" s="90" t="s">
        <v>24</v>
      </c>
      <c r="S313" s="90" t="s">
        <v>25</v>
      </c>
      <c r="T313" s="210" t="s">
        <v>1417</v>
      </c>
      <c r="U313" s="206" t="s">
        <v>1417</v>
      </c>
      <c r="V313" s="235" t="s">
        <v>407</v>
      </c>
      <c r="W313" s="31"/>
    </row>
    <row r="314" spans="1:23" ht="75" hidden="1" customHeight="1">
      <c r="A314" s="5" t="s">
        <v>1139</v>
      </c>
      <c r="B314" s="4" t="s">
        <v>1129</v>
      </c>
      <c r="C314" s="105" t="s">
        <v>1300</v>
      </c>
      <c r="D314" s="105" t="s">
        <v>1300</v>
      </c>
      <c r="E314" s="206" t="s">
        <v>1289</v>
      </c>
      <c r="F314" s="206" t="s">
        <v>1289</v>
      </c>
      <c r="G314" s="105" t="s">
        <v>1300</v>
      </c>
      <c r="H314" s="105" t="s">
        <v>1300</v>
      </c>
      <c r="I314" s="105" t="s">
        <v>1300</v>
      </c>
      <c r="J314" s="89" t="s">
        <v>18</v>
      </c>
      <c r="K314" s="90" t="s">
        <v>883</v>
      </c>
      <c r="L314" s="206" t="s">
        <v>1417</v>
      </c>
      <c r="M314" s="215">
        <v>1316</v>
      </c>
      <c r="N314" s="206" t="s">
        <v>1417</v>
      </c>
      <c r="O314" s="35" t="s">
        <v>63</v>
      </c>
      <c r="P314" s="206" t="s">
        <v>1289</v>
      </c>
      <c r="Q314" s="215" t="s">
        <v>1438</v>
      </c>
      <c r="R314" s="388" t="s">
        <v>1621</v>
      </c>
      <c r="S314" s="105" t="s">
        <v>1300</v>
      </c>
      <c r="T314" s="94" t="s">
        <v>1300</v>
      </c>
      <c r="U314" s="105" t="s">
        <v>1300</v>
      </c>
      <c r="V314" s="235" t="s">
        <v>1131</v>
      </c>
      <c r="W314" s="31"/>
    </row>
    <row r="315" spans="1:23" ht="24" hidden="1">
      <c r="A315" s="57" t="s">
        <v>1134</v>
      </c>
      <c r="B315" s="4" t="s">
        <v>1129</v>
      </c>
      <c r="C315" s="105" t="s">
        <v>1300</v>
      </c>
      <c r="D315" s="105" t="s">
        <v>1300</v>
      </c>
      <c r="E315" s="206" t="s">
        <v>1289</v>
      </c>
      <c r="F315" s="206" t="s">
        <v>1289</v>
      </c>
      <c r="G315" s="105" t="s">
        <v>1300</v>
      </c>
      <c r="H315" s="105" t="s">
        <v>1300</v>
      </c>
      <c r="I315" s="105" t="s">
        <v>1300</v>
      </c>
      <c r="J315" s="100" t="s">
        <v>18</v>
      </c>
      <c r="K315" s="100" t="s">
        <v>19</v>
      </c>
      <c r="L315" s="212">
        <v>1500</v>
      </c>
      <c r="M315" s="212">
        <v>1500</v>
      </c>
      <c r="N315" s="35">
        <v>100</v>
      </c>
      <c r="O315" s="35" t="s">
        <v>63</v>
      </c>
      <c r="P315" s="206" t="s">
        <v>1289</v>
      </c>
      <c r="Q315" s="218">
        <v>9655</v>
      </c>
      <c r="R315" s="413" t="s">
        <v>1621</v>
      </c>
      <c r="S315" s="105" t="s">
        <v>1300</v>
      </c>
      <c r="T315" s="94" t="s">
        <v>1300</v>
      </c>
      <c r="U315" s="105" t="s">
        <v>1300</v>
      </c>
      <c r="V315" s="206" t="s">
        <v>1289</v>
      </c>
      <c r="W315" s="31"/>
    </row>
    <row r="316" spans="1:23" ht="69" hidden="1" customHeight="1">
      <c r="A316" s="3" t="s">
        <v>430</v>
      </c>
      <c r="B316" s="4" t="s">
        <v>1129</v>
      </c>
      <c r="C316" s="89" t="s">
        <v>23</v>
      </c>
      <c r="D316" s="90" t="s">
        <v>431</v>
      </c>
      <c r="E316" s="117" t="s">
        <v>1299</v>
      </c>
      <c r="F316" s="206" t="s">
        <v>1289</v>
      </c>
      <c r="G316" s="105" t="s">
        <v>9</v>
      </c>
      <c r="H316" s="206" t="s">
        <v>1418</v>
      </c>
      <c r="I316" s="35" t="s">
        <v>770</v>
      </c>
      <c r="J316" s="89" t="s">
        <v>18</v>
      </c>
      <c r="K316" s="89" t="s">
        <v>883</v>
      </c>
      <c r="L316" s="208">
        <f>681+1842</f>
        <v>2523</v>
      </c>
      <c r="M316" s="208">
        <v>1463</v>
      </c>
      <c r="N316" s="35">
        <v>58</v>
      </c>
      <c r="O316" s="35" t="s">
        <v>63</v>
      </c>
      <c r="P316" s="90" t="s">
        <v>63</v>
      </c>
      <c r="Q316" s="208" t="s">
        <v>1462</v>
      </c>
      <c r="R316" s="413" t="s">
        <v>1621</v>
      </c>
      <c r="S316" s="90" t="s">
        <v>25</v>
      </c>
      <c r="T316" s="210" t="s">
        <v>1417</v>
      </c>
      <c r="U316" s="206" t="s">
        <v>1417</v>
      </c>
      <c r="V316" s="235" t="s">
        <v>1131</v>
      </c>
      <c r="W316" s="31"/>
    </row>
    <row r="317" spans="1:23" ht="76.5" hidden="1" customHeight="1">
      <c r="A317" s="80" t="s">
        <v>408</v>
      </c>
      <c r="B317" s="4" t="s">
        <v>1129</v>
      </c>
      <c r="C317" s="232" t="s">
        <v>23</v>
      </c>
      <c r="D317" s="232" t="s">
        <v>409</v>
      </c>
      <c r="E317" s="206" t="s">
        <v>1289</v>
      </c>
      <c r="F317" s="206" t="s">
        <v>1289</v>
      </c>
      <c r="G317" s="91" t="s">
        <v>8</v>
      </c>
      <c r="H317" s="232" t="s">
        <v>410</v>
      </c>
      <c r="I317" s="35" t="s">
        <v>14</v>
      </c>
      <c r="J317" s="207" t="s">
        <v>18</v>
      </c>
      <c r="K317" s="207" t="s">
        <v>19</v>
      </c>
      <c r="L317" s="233">
        <v>1335</v>
      </c>
      <c r="M317" s="233">
        <v>508</v>
      </c>
      <c r="N317" s="35">
        <v>38</v>
      </c>
      <c r="O317" s="35" t="s">
        <v>63</v>
      </c>
      <c r="P317" s="90" t="s">
        <v>63</v>
      </c>
      <c r="Q317" s="234">
        <v>5601.5466666666671</v>
      </c>
      <c r="R317" s="90" t="s">
        <v>24</v>
      </c>
      <c r="S317" s="35" t="s">
        <v>1447</v>
      </c>
      <c r="T317" s="210" t="s">
        <v>1417</v>
      </c>
      <c r="U317" s="206" t="s">
        <v>1417</v>
      </c>
      <c r="V317" s="235" t="s">
        <v>407</v>
      </c>
      <c r="W317" s="31"/>
    </row>
    <row r="318" spans="1:23" ht="72" hidden="1" customHeight="1">
      <c r="A318" s="80" t="s">
        <v>411</v>
      </c>
      <c r="B318" s="4" t="s">
        <v>1129</v>
      </c>
      <c r="C318" s="232" t="s">
        <v>23</v>
      </c>
      <c r="D318" s="232" t="s">
        <v>412</v>
      </c>
      <c r="E318" s="206" t="s">
        <v>1289</v>
      </c>
      <c r="F318" s="206" t="s">
        <v>1289</v>
      </c>
      <c r="G318" s="91" t="s">
        <v>8</v>
      </c>
      <c r="H318" s="232" t="s">
        <v>413</v>
      </c>
      <c r="I318" s="35" t="s">
        <v>14</v>
      </c>
      <c r="J318" s="207" t="s">
        <v>18</v>
      </c>
      <c r="K318" s="207" t="s">
        <v>19</v>
      </c>
      <c r="L318" s="233">
        <v>7500</v>
      </c>
      <c r="M318" s="233">
        <v>2100</v>
      </c>
      <c r="N318" s="103">
        <v>28.000000000000004</v>
      </c>
      <c r="O318" s="35" t="s">
        <v>63</v>
      </c>
      <c r="P318" s="90" t="s">
        <v>63</v>
      </c>
      <c r="Q318" s="234">
        <v>18645.669999999998</v>
      </c>
      <c r="R318" s="90" t="s">
        <v>24</v>
      </c>
      <c r="S318" s="90" t="s">
        <v>25</v>
      </c>
      <c r="T318" s="210" t="s">
        <v>1417</v>
      </c>
      <c r="U318" s="206" t="s">
        <v>1417</v>
      </c>
      <c r="V318" s="235" t="s">
        <v>407</v>
      </c>
      <c r="W318" s="31"/>
    </row>
    <row r="319" spans="1:23" ht="66.75" hidden="1" customHeight="1">
      <c r="A319" s="3" t="s">
        <v>1133</v>
      </c>
      <c r="B319" s="4" t="s">
        <v>1129</v>
      </c>
      <c r="C319" s="105" t="s">
        <v>1300</v>
      </c>
      <c r="D319" s="105" t="s">
        <v>1300</v>
      </c>
      <c r="E319" s="206" t="s">
        <v>1289</v>
      </c>
      <c r="F319" s="206" t="s">
        <v>1289</v>
      </c>
      <c r="G319" s="105" t="s">
        <v>1300</v>
      </c>
      <c r="H319" s="105" t="s">
        <v>1300</v>
      </c>
      <c r="I319" s="105" t="s">
        <v>1300</v>
      </c>
      <c r="J319" s="100" t="s">
        <v>18</v>
      </c>
      <c r="K319" s="35" t="s">
        <v>19</v>
      </c>
      <c r="L319" s="212">
        <v>400</v>
      </c>
      <c r="M319" s="212">
        <v>35</v>
      </c>
      <c r="N319" s="35">
        <v>9</v>
      </c>
      <c r="O319" s="35" t="s">
        <v>63</v>
      </c>
      <c r="P319" s="206" t="s">
        <v>1289</v>
      </c>
      <c r="Q319" s="269">
        <v>1085.4000000000001</v>
      </c>
      <c r="R319" s="100" t="s">
        <v>210</v>
      </c>
      <c r="S319" s="105" t="s">
        <v>1300</v>
      </c>
      <c r="T319" s="94" t="s">
        <v>1300</v>
      </c>
      <c r="U319" s="105" t="s">
        <v>1300</v>
      </c>
      <c r="V319" s="235" t="s">
        <v>1131</v>
      </c>
      <c r="W319" s="31"/>
    </row>
    <row r="320" spans="1:23" ht="76.5" hidden="1" customHeight="1">
      <c r="A320" s="3" t="s">
        <v>435</v>
      </c>
      <c r="B320" s="4" t="s">
        <v>1129</v>
      </c>
      <c r="C320" s="89" t="s">
        <v>23</v>
      </c>
      <c r="D320" s="90" t="s">
        <v>436</v>
      </c>
      <c r="E320" s="206" t="s">
        <v>1289</v>
      </c>
      <c r="F320" s="206" t="s">
        <v>1289</v>
      </c>
      <c r="G320" s="105" t="s">
        <v>8</v>
      </c>
      <c r="H320" s="90" t="s">
        <v>437</v>
      </c>
      <c r="I320" s="35" t="s">
        <v>14</v>
      </c>
      <c r="J320" s="90" t="s">
        <v>18</v>
      </c>
      <c r="K320" s="89" t="s">
        <v>883</v>
      </c>
      <c r="L320" s="213">
        <v>10000</v>
      </c>
      <c r="M320" s="213">
        <v>300</v>
      </c>
      <c r="N320" s="35">
        <v>3</v>
      </c>
      <c r="O320" s="35" t="s">
        <v>63</v>
      </c>
      <c r="P320" s="90" t="s">
        <v>63</v>
      </c>
      <c r="Q320" s="214" t="s">
        <v>1472</v>
      </c>
      <c r="R320" s="90" t="s">
        <v>24</v>
      </c>
      <c r="S320" s="90" t="s">
        <v>25</v>
      </c>
      <c r="T320" s="210" t="s">
        <v>1417</v>
      </c>
      <c r="U320" s="206" t="s">
        <v>1417</v>
      </c>
      <c r="V320" s="235" t="s">
        <v>1131</v>
      </c>
      <c r="W320" s="31"/>
    </row>
    <row r="321" spans="1:23" ht="60" hidden="1">
      <c r="A321" s="80" t="s">
        <v>414</v>
      </c>
      <c r="B321" s="4" t="s">
        <v>1129</v>
      </c>
      <c r="C321" s="232" t="s">
        <v>23</v>
      </c>
      <c r="D321" s="232" t="s">
        <v>415</v>
      </c>
      <c r="E321" s="117" t="s">
        <v>1299</v>
      </c>
      <c r="F321" s="117" t="s">
        <v>1299</v>
      </c>
      <c r="G321" s="91" t="s">
        <v>8</v>
      </c>
      <c r="H321" s="273" t="s">
        <v>1130</v>
      </c>
      <c r="I321" s="35" t="s">
        <v>852</v>
      </c>
      <c r="J321" s="207" t="s">
        <v>18</v>
      </c>
      <c r="K321" s="207" t="s">
        <v>19</v>
      </c>
      <c r="L321" s="233">
        <v>90</v>
      </c>
      <c r="M321" s="233">
        <v>90</v>
      </c>
      <c r="N321" s="35">
        <v>100</v>
      </c>
      <c r="O321" s="35" t="s">
        <v>63</v>
      </c>
      <c r="P321" s="90" t="s">
        <v>63</v>
      </c>
      <c r="Q321" s="234">
        <v>434.47499999999997</v>
      </c>
      <c r="R321" s="90" t="s">
        <v>24</v>
      </c>
      <c r="S321" s="90" t="s">
        <v>25</v>
      </c>
      <c r="T321" s="94" t="s">
        <v>47</v>
      </c>
      <c r="U321" s="206" t="s">
        <v>1417</v>
      </c>
      <c r="V321" s="235" t="s">
        <v>1131</v>
      </c>
      <c r="W321" s="31"/>
    </row>
    <row r="322" spans="1:23" ht="60" hidden="1">
      <c r="A322" s="80" t="s">
        <v>414</v>
      </c>
      <c r="B322" s="4" t="s">
        <v>1129</v>
      </c>
      <c r="C322" s="232" t="s">
        <v>23</v>
      </c>
      <c r="D322" s="232" t="s">
        <v>415</v>
      </c>
      <c r="E322" s="117" t="s">
        <v>1299</v>
      </c>
      <c r="F322" s="117" t="s">
        <v>1299</v>
      </c>
      <c r="G322" s="91" t="s">
        <v>8</v>
      </c>
      <c r="H322" s="273" t="s">
        <v>1130</v>
      </c>
      <c r="I322" s="35" t="s">
        <v>852</v>
      </c>
      <c r="J322" s="207" t="s">
        <v>18</v>
      </c>
      <c r="K322" s="89" t="s">
        <v>883</v>
      </c>
      <c r="L322" s="233">
        <v>60</v>
      </c>
      <c r="M322" s="233">
        <v>60</v>
      </c>
      <c r="N322" s="35">
        <v>100</v>
      </c>
      <c r="O322" s="35" t="s">
        <v>63</v>
      </c>
      <c r="P322" s="90" t="s">
        <v>63</v>
      </c>
      <c r="Q322" s="274" t="s">
        <v>1493</v>
      </c>
      <c r="R322" s="90" t="s">
        <v>24</v>
      </c>
      <c r="S322" s="90" t="s">
        <v>25</v>
      </c>
      <c r="T322" s="94" t="s">
        <v>47</v>
      </c>
      <c r="U322" s="206" t="s">
        <v>1417</v>
      </c>
      <c r="V322" s="235" t="s">
        <v>1131</v>
      </c>
      <c r="W322" s="31"/>
    </row>
    <row r="323" spans="1:23" ht="70.5" hidden="1" customHeight="1">
      <c r="A323" s="80" t="s">
        <v>416</v>
      </c>
      <c r="B323" s="4" t="s">
        <v>1129</v>
      </c>
      <c r="C323" s="232" t="s">
        <v>23</v>
      </c>
      <c r="D323" s="232" t="s">
        <v>417</v>
      </c>
      <c r="E323" s="206" t="s">
        <v>1289</v>
      </c>
      <c r="F323" s="206" t="s">
        <v>1289</v>
      </c>
      <c r="G323" s="91" t="s">
        <v>8</v>
      </c>
      <c r="H323" s="275" t="s">
        <v>1132</v>
      </c>
      <c r="I323" s="35" t="s">
        <v>14</v>
      </c>
      <c r="J323" s="207" t="s">
        <v>18</v>
      </c>
      <c r="K323" s="207" t="s">
        <v>19</v>
      </c>
      <c r="L323" s="233">
        <f>(4785+8471+6253+9497)/4</f>
        <v>7251.5</v>
      </c>
      <c r="M323" s="233">
        <v>2206</v>
      </c>
      <c r="N323" s="35">
        <v>30</v>
      </c>
      <c r="O323" s="35" t="s">
        <v>63</v>
      </c>
      <c r="P323" s="90" t="s">
        <v>63</v>
      </c>
      <c r="Q323" s="234">
        <v>10915.701624999998</v>
      </c>
      <c r="R323" s="90" t="s">
        <v>24</v>
      </c>
      <c r="S323" s="232" t="s">
        <v>37</v>
      </c>
      <c r="T323" s="94">
        <v>2010</v>
      </c>
      <c r="U323" s="206" t="s">
        <v>1417</v>
      </c>
      <c r="V323" s="235" t="s">
        <v>1131</v>
      </c>
      <c r="W323" s="31"/>
    </row>
    <row r="324" spans="1:23" ht="86.25" hidden="1" customHeight="1">
      <c r="A324" s="80" t="s">
        <v>416</v>
      </c>
      <c r="B324" s="4" t="s">
        <v>1129</v>
      </c>
      <c r="C324" s="89" t="s">
        <v>23</v>
      </c>
      <c r="D324" s="232" t="s">
        <v>417</v>
      </c>
      <c r="E324" s="206" t="s">
        <v>1289</v>
      </c>
      <c r="F324" s="206" t="s">
        <v>1289</v>
      </c>
      <c r="G324" s="105" t="s">
        <v>8</v>
      </c>
      <c r="H324" s="90" t="s">
        <v>429</v>
      </c>
      <c r="I324" s="35" t="s">
        <v>14</v>
      </c>
      <c r="J324" s="249" t="s">
        <v>18</v>
      </c>
      <c r="K324" s="89" t="s">
        <v>883</v>
      </c>
      <c r="L324" s="213">
        <f>(55485+79944+73734+105884)/4</f>
        <v>78761.75</v>
      </c>
      <c r="M324" s="213">
        <v>2031.25</v>
      </c>
      <c r="N324" s="35">
        <v>3</v>
      </c>
      <c r="O324" s="35" t="s">
        <v>63</v>
      </c>
      <c r="P324" s="90" t="s">
        <v>63</v>
      </c>
      <c r="Q324" s="214" t="s">
        <v>1494</v>
      </c>
      <c r="R324" s="90" t="s">
        <v>24</v>
      </c>
      <c r="S324" s="90" t="s">
        <v>37</v>
      </c>
      <c r="T324" s="210" t="s">
        <v>1417</v>
      </c>
      <c r="U324" s="206" t="s">
        <v>1417</v>
      </c>
      <c r="V324" s="235" t="s">
        <v>1131</v>
      </c>
      <c r="W324" s="31"/>
    </row>
    <row r="325" spans="1:23" ht="83.25" hidden="1" customHeight="1">
      <c r="A325" s="80" t="s">
        <v>418</v>
      </c>
      <c r="B325" s="4" t="s">
        <v>1129</v>
      </c>
      <c r="C325" s="232" t="s">
        <v>60</v>
      </c>
      <c r="D325" s="232" t="s">
        <v>419</v>
      </c>
      <c r="E325" s="206" t="s">
        <v>1289</v>
      </c>
      <c r="F325" s="117" t="s">
        <v>1299</v>
      </c>
      <c r="G325" s="91" t="s">
        <v>8</v>
      </c>
      <c r="H325" s="232" t="s">
        <v>420</v>
      </c>
      <c r="I325" s="35" t="s">
        <v>812</v>
      </c>
      <c r="J325" s="207" t="s">
        <v>18</v>
      </c>
      <c r="K325" s="207" t="s">
        <v>19</v>
      </c>
      <c r="L325" s="206" t="s">
        <v>1417</v>
      </c>
      <c r="M325" s="233">
        <v>29687.916666666668</v>
      </c>
      <c r="N325" s="206" t="s">
        <v>1417</v>
      </c>
      <c r="O325" s="212" t="s">
        <v>62</v>
      </c>
      <c r="P325" s="90" t="s">
        <v>62</v>
      </c>
      <c r="Q325" s="234">
        <v>526510.22672999999</v>
      </c>
      <c r="R325" s="90" t="s">
        <v>24</v>
      </c>
      <c r="S325" s="232" t="s">
        <v>31</v>
      </c>
      <c r="T325" s="210" t="s">
        <v>1417</v>
      </c>
      <c r="U325" s="206" t="s">
        <v>1417</v>
      </c>
      <c r="V325" s="235" t="s">
        <v>1131</v>
      </c>
      <c r="W325" s="31"/>
    </row>
    <row r="326" spans="1:23" ht="75" hidden="1" customHeight="1">
      <c r="A326" s="57" t="s">
        <v>1135</v>
      </c>
      <c r="B326" s="4" t="s">
        <v>1129</v>
      </c>
      <c r="C326" s="105" t="s">
        <v>1300</v>
      </c>
      <c r="D326" s="105" t="s">
        <v>1300</v>
      </c>
      <c r="E326" s="206" t="s">
        <v>1289</v>
      </c>
      <c r="F326" s="206" t="s">
        <v>1289</v>
      </c>
      <c r="G326" s="105" t="s">
        <v>1300</v>
      </c>
      <c r="H326" s="105" t="s">
        <v>1300</v>
      </c>
      <c r="I326" s="105" t="s">
        <v>1300</v>
      </c>
      <c r="J326" s="100" t="s">
        <v>18</v>
      </c>
      <c r="K326" s="100" t="s">
        <v>19</v>
      </c>
      <c r="L326" s="212">
        <v>1500</v>
      </c>
      <c r="M326" s="212">
        <v>1500</v>
      </c>
      <c r="N326" s="35">
        <v>100</v>
      </c>
      <c r="O326" s="35" t="s">
        <v>63</v>
      </c>
      <c r="P326" s="206" t="s">
        <v>1289</v>
      </c>
      <c r="Q326" s="218">
        <v>9655</v>
      </c>
      <c r="R326" s="100" t="s">
        <v>210</v>
      </c>
      <c r="S326" s="105" t="s">
        <v>1300</v>
      </c>
      <c r="T326" s="94" t="s">
        <v>1300</v>
      </c>
      <c r="U326" s="105" t="s">
        <v>1300</v>
      </c>
      <c r="V326" s="206" t="s">
        <v>1289</v>
      </c>
      <c r="W326" s="31"/>
    </row>
    <row r="327" spans="1:23" ht="45.75" hidden="1" customHeight="1">
      <c r="A327" s="3" t="s">
        <v>438</v>
      </c>
      <c r="B327" s="4" t="s">
        <v>1129</v>
      </c>
      <c r="C327" s="91" t="s">
        <v>23</v>
      </c>
      <c r="D327" s="90" t="s">
        <v>425</v>
      </c>
      <c r="E327" s="206" t="s">
        <v>1289</v>
      </c>
      <c r="F327" s="206" t="s">
        <v>1289</v>
      </c>
      <c r="G327" s="91" t="s">
        <v>9</v>
      </c>
      <c r="H327" s="232" t="s">
        <v>442</v>
      </c>
      <c r="I327" s="35" t="s">
        <v>14</v>
      </c>
      <c r="J327" s="207" t="s">
        <v>18</v>
      </c>
      <c r="K327" s="207" t="s">
        <v>612</v>
      </c>
      <c r="L327" s="233">
        <f>567/4</f>
        <v>141.75</v>
      </c>
      <c r="M327" s="233">
        <f>281/4</f>
        <v>70.25</v>
      </c>
      <c r="N327" s="35">
        <v>49</v>
      </c>
      <c r="O327" s="35" t="s">
        <v>63</v>
      </c>
      <c r="P327" s="90" t="s">
        <v>63</v>
      </c>
      <c r="Q327" s="234">
        <v>190.74045833333332</v>
      </c>
      <c r="R327" s="90" t="s">
        <v>24</v>
      </c>
      <c r="S327" s="90" t="s">
        <v>37</v>
      </c>
      <c r="T327" s="210" t="s">
        <v>1417</v>
      </c>
      <c r="U327" s="206" t="s">
        <v>1417</v>
      </c>
      <c r="V327" s="235" t="s">
        <v>1131</v>
      </c>
      <c r="W327" s="31"/>
    </row>
    <row r="328" spans="1:23" ht="67.5" hidden="1" customHeight="1">
      <c r="A328" s="5" t="s">
        <v>434</v>
      </c>
      <c r="B328" s="4" t="s">
        <v>1129</v>
      </c>
      <c r="C328" s="89" t="s">
        <v>23</v>
      </c>
      <c r="D328" s="90" t="s">
        <v>1137</v>
      </c>
      <c r="E328" s="206" t="s">
        <v>1289</v>
      </c>
      <c r="F328" s="206" t="s">
        <v>1289</v>
      </c>
      <c r="G328" s="35" t="s">
        <v>970</v>
      </c>
      <c r="H328" s="105" t="s">
        <v>20</v>
      </c>
      <c r="I328" s="35" t="s">
        <v>14</v>
      </c>
      <c r="J328" s="90" t="s">
        <v>18</v>
      </c>
      <c r="K328" s="89" t="s">
        <v>883</v>
      </c>
      <c r="L328" s="208">
        <v>1000</v>
      </c>
      <c r="M328" s="208">
        <v>526</v>
      </c>
      <c r="N328" s="103">
        <v>52.6</v>
      </c>
      <c r="O328" s="35" t="s">
        <v>63</v>
      </c>
      <c r="P328" s="90" t="s">
        <v>63</v>
      </c>
      <c r="Q328" s="208" t="s">
        <v>1550</v>
      </c>
      <c r="R328" s="90" t="s">
        <v>24</v>
      </c>
      <c r="S328" s="90" t="s">
        <v>25</v>
      </c>
      <c r="T328" s="210" t="s">
        <v>1417</v>
      </c>
      <c r="U328" s="206" t="s">
        <v>1417</v>
      </c>
      <c r="V328" s="235" t="s">
        <v>1131</v>
      </c>
      <c r="W328" s="31"/>
    </row>
    <row r="329" spans="1:23" ht="93.75" hidden="1" customHeight="1">
      <c r="A329" s="80" t="s">
        <v>424</v>
      </c>
      <c r="B329" s="4" t="s">
        <v>1129</v>
      </c>
      <c r="C329" s="232" t="s">
        <v>23</v>
      </c>
      <c r="D329" s="232" t="s">
        <v>425</v>
      </c>
      <c r="E329" s="206" t="s">
        <v>1289</v>
      </c>
      <c r="F329" s="206" t="s">
        <v>1289</v>
      </c>
      <c r="G329" s="35" t="s">
        <v>970</v>
      </c>
      <c r="H329" s="232" t="s">
        <v>426</v>
      </c>
      <c r="I329" s="35" t="s">
        <v>14</v>
      </c>
      <c r="J329" s="207" t="s">
        <v>18</v>
      </c>
      <c r="K329" s="207" t="s">
        <v>19</v>
      </c>
      <c r="L329" s="233">
        <v>602</v>
      </c>
      <c r="M329" s="233">
        <v>208</v>
      </c>
      <c r="N329" s="35">
        <v>35</v>
      </c>
      <c r="O329" s="35" t="s">
        <v>63</v>
      </c>
      <c r="P329" s="90" t="s">
        <v>63</v>
      </c>
      <c r="Q329" s="234">
        <v>1001</v>
      </c>
      <c r="R329" s="90" t="s">
        <v>24</v>
      </c>
      <c r="S329" s="232" t="s">
        <v>37</v>
      </c>
      <c r="T329" s="210" t="s">
        <v>1417</v>
      </c>
      <c r="U329" s="206" t="s">
        <v>1417</v>
      </c>
      <c r="V329" s="235" t="s">
        <v>1131</v>
      </c>
      <c r="W329" s="31"/>
    </row>
    <row r="330" spans="1:23" ht="57" hidden="1" customHeight="1">
      <c r="A330" s="5" t="s">
        <v>1138</v>
      </c>
      <c r="B330" s="4" t="s">
        <v>1129</v>
      </c>
      <c r="C330" s="105" t="s">
        <v>1300</v>
      </c>
      <c r="D330" s="105" t="s">
        <v>1300</v>
      </c>
      <c r="E330" s="206" t="s">
        <v>1289</v>
      </c>
      <c r="F330" s="206" t="s">
        <v>1289</v>
      </c>
      <c r="G330" s="105" t="s">
        <v>1300</v>
      </c>
      <c r="H330" s="105" t="s">
        <v>1300</v>
      </c>
      <c r="I330" s="105" t="s">
        <v>1300</v>
      </c>
      <c r="J330" s="89" t="s">
        <v>18</v>
      </c>
      <c r="K330" s="90" t="s">
        <v>883</v>
      </c>
      <c r="L330" s="206" t="s">
        <v>1417</v>
      </c>
      <c r="M330" s="215">
        <v>588</v>
      </c>
      <c r="N330" s="206" t="s">
        <v>1417</v>
      </c>
      <c r="O330" s="35" t="s">
        <v>63</v>
      </c>
      <c r="P330" s="206" t="s">
        <v>1289</v>
      </c>
      <c r="Q330" s="215" t="s">
        <v>1567</v>
      </c>
      <c r="R330" s="100" t="s">
        <v>210</v>
      </c>
      <c r="S330" s="105" t="s">
        <v>1300</v>
      </c>
      <c r="T330" s="94" t="s">
        <v>1300</v>
      </c>
      <c r="U330" s="105" t="s">
        <v>1300</v>
      </c>
      <c r="V330" s="235" t="s">
        <v>1131</v>
      </c>
      <c r="W330" s="31"/>
    </row>
    <row r="331" spans="1:23" ht="57" hidden="1" customHeight="1">
      <c r="A331" s="3" t="s">
        <v>439</v>
      </c>
      <c r="B331" s="4" t="s">
        <v>1129</v>
      </c>
      <c r="C331" s="105" t="s">
        <v>1300</v>
      </c>
      <c r="D331" s="105" t="s">
        <v>1300</v>
      </c>
      <c r="E331" s="206" t="s">
        <v>1289</v>
      </c>
      <c r="F331" s="206" t="s">
        <v>1289</v>
      </c>
      <c r="G331" s="105" t="s">
        <v>1300</v>
      </c>
      <c r="H331" s="105" t="s">
        <v>1300</v>
      </c>
      <c r="I331" s="105" t="s">
        <v>1300</v>
      </c>
      <c r="J331" s="100" t="s">
        <v>18</v>
      </c>
      <c r="K331" s="35" t="s">
        <v>612</v>
      </c>
      <c r="L331" s="212">
        <v>352</v>
      </c>
      <c r="M331" s="212">
        <v>140</v>
      </c>
      <c r="N331" s="35">
        <v>40</v>
      </c>
      <c r="O331" s="35" t="s">
        <v>63</v>
      </c>
      <c r="P331" s="206" t="s">
        <v>1289</v>
      </c>
      <c r="Q331" s="269">
        <v>1447.3</v>
      </c>
      <c r="R331" s="100" t="s">
        <v>210</v>
      </c>
      <c r="S331" s="105" t="s">
        <v>1300</v>
      </c>
      <c r="T331" s="94" t="s">
        <v>1300</v>
      </c>
      <c r="U331" s="105" t="s">
        <v>1300</v>
      </c>
      <c r="V331" s="235" t="s">
        <v>1131</v>
      </c>
      <c r="W331" s="31"/>
    </row>
    <row r="332" spans="1:23" ht="45" hidden="1" customHeight="1">
      <c r="A332" s="80" t="s">
        <v>421</v>
      </c>
      <c r="B332" s="4" t="s">
        <v>1129</v>
      </c>
      <c r="C332" s="232" t="s">
        <v>60</v>
      </c>
      <c r="D332" s="232" t="s">
        <v>422</v>
      </c>
      <c r="E332" s="117" t="s">
        <v>1299</v>
      </c>
      <c r="F332" s="117" t="s">
        <v>1299</v>
      </c>
      <c r="G332" s="91" t="s">
        <v>8</v>
      </c>
      <c r="H332" s="232" t="s">
        <v>423</v>
      </c>
      <c r="I332" s="35" t="s">
        <v>14</v>
      </c>
      <c r="J332" s="207" t="s">
        <v>18</v>
      </c>
      <c r="K332" s="207" t="s">
        <v>19</v>
      </c>
      <c r="L332" s="233">
        <v>3750</v>
      </c>
      <c r="M332" s="233">
        <v>1689</v>
      </c>
      <c r="N332" s="35">
        <v>45</v>
      </c>
      <c r="O332" s="35" t="s">
        <v>63</v>
      </c>
      <c r="P332" s="90" t="s">
        <v>63</v>
      </c>
      <c r="Q332" s="234">
        <v>23280.05</v>
      </c>
      <c r="R332" s="90" t="s">
        <v>24</v>
      </c>
      <c r="S332" s="90" t="s">
        <v>25</v>
      </c>
      <c r="T332" s="210" t="s">
        <v>1417</v>
      </c>
      <c r="U332" s="206" t="s">
        <v>1417</v>
      </c>
      <c r="V332" s="235" t="s">
        <v>1131</v>
      </c>
      <c r="W332" s="31"/>
    </row>
    <row r="333" spans="1:23" ht="33" hidden="1" customHeight="1">
      <c r="A333" s="5" t="s">
        <v>440</v>
      </c>
      <c r="B333" s="4" t="s">
        <v>1129</v>
      </c>
      <c r="C333" s="89" t="s">
        <v>23</v>
      </c>
      <c r="D333" s="90" t="s">
        <v>441</v>
      </c>
      <c r="E333" s="206" t="s">
        <v>1289</v>
      </c>
      <c r="F333" s="206" t="s">
        <v>1289</v>
      </c>
      <c r="G333" s="35" t="s">
        <v>970</v>
      </c>
      <c r="H333" s="105" t="s">
        <v>442</v>
      </c>
      <c r="I333" s="35" t="s">
        <v>14</v>
      </c>
      <c r="J333" s="90" t="s">
        <v>18</v>
      </c>
      <c r="K333" s="89" t="s">
        <v>883</v>
      </c>
      <c r="L333" s="208">
        <v>321</v>
      </c>
      <c r="M333" s="208">
        <v>140</v>
      </c>
      <c r="N333" s="35">
        <v>44</v>
      </c>
      <c r="O333" s="35" t="s">
        <v>63</v>
      </c>
      <c r="P333" s="90" t="s">
        <v>63</v>
      </c>
      <c r="Q333" s="208" t="s">
        <v>1571</v>
      </c>
      <c r="R333" s="90" t="s">
        <v>24</v>
      </c>
      <c r="S333" s="90" t="s">
        <v>37</v>
      </c>
      <c r="T333" s="210" t="s">
        <v>1417</v>
      </c>
      <c r="U333" s="206" t="s">
        <v>1417</v>
      </c>
      <c r="V333" s="235" t="s">
        <v>1131</v>
      </c>
      <c r="W333" s="31"/>
    </row>
    <row r="334" spans="1:23" ht="36.75" hidden="1" customHeight="1">
      <c r="A334" s="3" t="s">
        <v>432</v>
      </c>
      <c r="B334" s="4" t="s">
        <v>1129</v>
      </c>
      <c r="C334" s="89" t="s">
        <v>23</v>
      </c>
      <c r="D334" s="90" t="s">
        <v>433</v>
      </c>
      <c r="E334" s="206" t="s">
        <v>1289</v>
      </c>
      <c r="F334" s="206" t="s">
        <v>1289</v>
      </c>
      <c r="G334" s="35" t="s">
        <v>970</v>
      </c>
      <c r="H334" s="105" t="s">
        <v>1136</v>
      </c>
      <c r="I334" s="35" t="s">
        <v>14</v>
      </c>
      <c r="J334" s="90" t="s">
        <v>18</v>
      </c>
      <c r="K334" s="90" t="s">
        <v>883</v>
      </c>
      <c r="L334" s="213">
        <v>725</v>
      </c>
      <c r="M334" s="213">
        <v>324</v>
      </c>
      <c r="N334" s="35">
        <v>45</v>
      </c>
      <c r="O334" s="35" t="s">
        <v>63</v>
      </c>
      <c r="P334" s="90" t="s">
        <v>63</v>
      </c>
      <c r="Q334" s="214" t="s">
        <v>1584</v>
      </c>
      <c r="R334" s="90" t="s">
        <v>24</v>
      </c>
      <c r="S334" s="90" t="s">
        <v>37</v>
      </c>
      <c r="T334" s="94">
        <v>40909</v>
      </c>
      <c r="U334" s="206" t="s">
        <v>1417</v>
      </c>
      <c r="V334" s="235" t="s">
        <v>1131</v>
      </c>
      <c r="W334" s="31"/>
    </row>
    <row r="335" spans="1:23" ht="48" hidden="1">
      <c r="A335" s="80" t="s">
        <v>427</v>
      </c>
      <c r="B335" s="4" t="s">
        <v>1129</v>
      </c>
      <c r="C335" s="91" t="s">
        <v>23</v>
      </c>
      <c r="D335" s="232" t="s">
        <v>428</v>
      </c>
      <c r="E335" s="206" t="s">
        <v>1289</v>
      </c>
      <c r="F335" s="206" t="s">
        <v>1289</v>
      </c>
      <c r="G335" s="35" t="s">
        <v>970</v>
      </c>
      <c r="H335" s="232" t="s">
        <v>426</v>
      </c>
      <c r="I335" s="35" t="s">
        <v>14</v>
      </c>
      <c r="J335" s="207" t="s">
        <v>18</v>
      </c>
      <c r="K335" s="207" t="s">
        <v>19</v>
      </c>
      <c r="L335" s="233">
        <v>1307</v>
      </c>
      <c r="M335" s="233">
        <v>500</v>
      </c>
      <c r="N335" s="35">
        <v>38</v>
      </c>
      <c r="O335" s="35" t="s">
        <v>63</v>
      </c>
      <c r="P335" s="90" t="s">
        <v>63</v>
      </c>
      <c r="Q335" s="234">
        <v>2406.25</v>
      </c>
      <c r="R335" s="90" t="s">
        <v>24</v>
      </c>
      <c r="S335" s="232" t="s">
        <v>37</v>
      </c>
      <c r="T335" s="210" t="s">
        <v>1417</v>
      </c>
      <c r="U335" s="206" t="s">
        <v>1417</v>
      </c>
      <c r="V335" s="235" t="s">
        <v>1131</v>
      </c>
      <c r="W335" s="31"/>
    </row>
    <row r="336" spans="1:23" ht="48" hidden="1">
      <c r="A336" s="51" t="s">
        <v>443</v>
      </c>
      <c r="B336" s="5" t="s">
        <v>1140</v>
      </c>
      <c r="C336" s="91" t="s">
        <v>445</v>
      </c>
      <c r="D336" s="89" t="s">
        <v>446</v>
      </c>
      <c r="E336" s="117" t="s">
        <v>1299</v>
      </c>
      <c r="F336" s="117" t="s">
        <v>1299</v>
      </c>
      <c r="G336" s="35" t="s">
        <v>970</v>
      </c>
      <c r="H336" s="89" t="s">
        <v>1141</v>
      </c>
      <c r="I336" s="35" t="s">
        <v>14</v>
      </c>
      <c r="J336" s="207" t="s">
        <v>18</v>
      </c>
      <c r="K336" s="207" t="s">
        <v>19</v>
      </c>
      <c r="L336" s="208">
        <v>7711</v>
      </c>
      <c r="M336" s="208">
        <v>4182</v>
      </c>
      <c r="N336" s="35">
        <v>54</v>
      </c>
      <c r="O336" s="212" t="s">
        <v>62</v>
      </c>
      <c r="P336" s="90" t="s">
        <v>63</v>
      </c>
      <c r="Q336" s="209">
        <v>24301</v>
      </c>
      <c r="R336" s="413" t="s">
        <v>1621</v>
      </c>
      <c r="S336" s="90" t="s">
        <v>25</v>
      </c>
      <c r="T336" s="94">
        <v>1994</v>
      </c>
      <c r="U336" s="206" t="s">
        <v>1417</v>
      </c>
      <c r="V336" s="231" t="s">
        <v>1142</v>
      </c>
      <c r="W336" s="31"/>
    </row>
    <row r="337" spans="1:23" ht="84" hidden="1">
      <c r="A337" s="4" t="s">
        <v>1599</v>
      </c>
      <c r="B337" s="5" t="s">
        <v>1154</v>
      </c>
      <c r="C337" s="90" t="s">
        <v>845</v>
      </c>
      <c r="D337" s="90" t="s">
        <v>1170</v>
      </c>
      <c r="E337" s="206" t="s">
        <v>1289</v>
      </c>
      <c r="F337" s="117" t="s">
        <v>1299</v>
      </c>
      <c r="G337" s="91" t="s">
        <v>8</v>
      </c>
      <c r="H337" s="206" t="s">
        <v>1418</v>
      </c>
      <c r="I337" s="35" t="s">
        <v>15</v>
      </c>
      <c r="J337" s="90" t="s">
        <v>18</v>
      </c>
      <c r="K337" s="90" t="s">
        <v>883</v>
      </c>
      <c r="L337" s="212">
        <v>901</v>
      </c>
      <c r="M337" s="213">
        <v>228</v>
      </c>
      <c r="N337" s="35">
        <v>25</v>
      </c>
      <c r="O337" s="35" t="s">
        <v>63</v>
      </c>
      <c r="P337" s="90" t="s">
        <v>63</v>
      </c>
      <c r="Q337" s="214" t="s">
        <v>1419</v>
      </c>
      <c r="R337" s="90" t="s">
        <v>24</v>
      </c>
      <c r="S337" s="90" t="s">
        <v>31</v>
      </c>
      <c r="T337" s="94">
        <v>38899</v>
      </c>
      <c r="U337" s="206" t="s">
        <v>1417</v>
      </c>
      <c r="V337" s="90" t="s">
        <v>1171</v>
      </c>
      <c r="W337" s="28"/>
    </row>
    <row r="338" spans="1:23" ht="60" hidden="1">
      <c r="A338" s="3" t="s">
        <v>1153</v>
      </c>
      <c r="B338" s="5" t="s">
        <v>1154</v>
      </c>
      <c r="C338" s="91" t="s">
        <v>845</v>
      </c>
      <c r="D338" s="261" t="s">
        <v>1155</v>
      </c>
      <c r="E338" s="206" t="s">
        <v>1289</v>
      </c>
      <c r="F338" s="206" t="s">
        <v>1289</v>
      </c>
      <c r="G338" s="91" t="s">
        <v>1156</v>
      </c>
      <c r="H338" s="91" t="s">
        <v>936</v>
      </c>
      <c r="I338" s="35" t="s">
        <v>14</v>
      </c>
      <c r="J338" s="90" t="s">
        <v>18</v>
      </c>
      <c r="K338" s="90" t="s">
        <v>19</v>
      </c>
      <c r="L338" s="213">
        <v>5000</v>
      </c>
      <c r="M338" s="213">
        <v>993</v>
      </c>
      <c r="N338" s="35">
        <v>20</v>
      </c>
      <c r="O338" s="35" t="s">
        <v>63</v>
      </c>
      <c r="P338" s="90" t="s">
        <v>63</v>
      </c>
      <c r="Q338" s="216">
        <v>96964.6875</v>
      </c>
      <c r="R338" s="90" t="s">
        <v>24</v>
      </c>
      <c r="S338" s="90" t="s">
        <v>25</v>
      </c>
      <c r="T338" s="94">
        <v>42005</v>
      </c>
      <c r="U338" s="91">
        <v>2015</v>
      </c>
      <c r="V338" s="90" t="s">
        <v>1157</v>
      </c>
      <c r="W338" s="25"/>
    </row>
    <row r="339" spans="1:23" ht="24" hidden="1">
      <c r="A339" s="3" t="s">
        <v>1158</v>
      </c>
      <c r="B339" s="5" t="s">
        <v>1154</v>
      </c>
      <c r="C339" s="90" t="s">
        <v>845</v>
      </c>
      <c r="D339" s="235" t="s">
        <v>1159</v>
      </c>
      <c r="E339" s="222" t="s">
        <v>1299</v>
      </c>
      <c r="F339" s="206" t="s">
        <v>1289</v>
      </c>
      <c r="G339" s="91" t="s">
        <v>8</v>
      </c>
      <c r="H339" s="206" t="s">
        <v>1418</v>
      </c>
      <c r="I339" s="35" t="s">
        <v>14</v>
      </c>
      <c r="J339" s="90" t="s">
        <v>18</v>
      </c>
      <c r="K339" s="90" t="s">
        <v>883</v>
      </c>
      <c r="L339" s="213">
        <v>1000</v>
      </c>
      <c r="M339" s="213">
        <v>1000</v>
      </c>
      <c r="N339" s="35">
        <v>100</v>
      </c>
      <c r="O339" s="35" t="s">
        <v>63</v>
      </c>
      <c r="P339" s="90" t="s">
        <v>63</v>
      </c>
      <c r="Q339" s="274" t="s">
        <v>1512</v>
      </c>
      <c r="R339" s="90" t="s">
        <v>24</v>
      </c>
      <c r="S339" s="35" t="s">
        <v>1447</v>
      </c>
      <c r="T339" s="94">
        <v>1999</v>
      </c>
      <c r="U339" s="206" t="s">
        <v>1417</v>
      </c>
      <c r="V339" s="211" t="s">
        <v>1160</v>
      </c>
      <c r="W339" s="32"/>
    </row>
    <row r="340" spans="1:23" ht="72" hidden="1">
      <c r="A340" s="3" t="s">
        <v>1161</v>
      </c>
      <c r="B340" s="5" t="s">
        <v>1154</v>
      </c>
      <c r="C340" s="90" t="s">
        <v>845</v>
      </c>
      <c r="D340" s="90" t="s">
        <v>1162</v>
      </c>
      <c r="E340" s="117" t="s">
        <v>1299</v>
      </c>
      <c r="F340" s="117" t="s">
        <v>1299</v>
      </c>
      <c r="G340" s="91" t="s">
        <v>8</v>
      </c>
      <c r="H340" s="91" t="s">
        <v>936</v>
      </c>
      <c r="I340" s="35" t="s">
        <v>13</v>
      </c>
      <c r="J340" s="90" t="s">
        <v>18</v>
      </c>
      <c r="K340" s="90" t="s">
        <v>883</v>
      </c>
      <c r="L340" s="213" t="s">
        <v>1163</v>
      </c>
      <c r="M340" s="213">
        <v>4882</v>
      </c>
      <c r="N340" s="264">
        <v>65.093333333333334</v>
      </c>
      <c r="O340" s="35" t="s">
        <v>63</v>
      </c>
      <c r="P340" s="90" t="s">
        <v>63</v>
      </c>
      <c r="Q340" s="213" t="s">
        <v>1532</v>
      </c>
      <c r="R340" s="90" t="s">
        <v>24</v>
      </c>
      <c r="S340" s="35" t="s">
        <v>1447</v>
      </c>
      <c r="T340" s="94">
        <v>39692</v>
      </c>
      <c r="U340" s="90">
        <v>2014</v>
      </c>
      <c r="V340" s="90" t="s">
        <v>1164</v>
      </c>
      <c r="W340" s="33"/>
    </row>
    <row r="341" spans="1:23" ht="77.25" hidden="1" customHeight="1">
      <c r="A341" s="3" t="s">
        <v>1165</v>
      </c>
      <c r="B341" s="5" t="s">
        <v>1154</v>
      </c>
      <c r="C341" s="90" t="s">
        <v>845</v>
      </c>
      <c r="D341" s="90" t="s">
        <v>1166</v>
      </c>
      <c r="E341" s="117" t="s">
        <v>1299</v>
      </c>
      <c r="F341" s="117" t="s">
        <v>1299</v>
      </c>
      <c r="G341" s="90" t="s">
        <v>12</v>
      </c>
      <c r="H341" s="206" t="s">
        <v>1418</v>
      </c>
      <c r="I341" s="35" t="s">
        <v>812</v>
      </c>
      <c r="J341" s="90" t="s">
        <v>18</v>
      </c>
      <c r="K341" s="90" t="s">
        <v>883</v>
      </c>
      <c r="L341" s="213">
        <v>30084</v>
      </c>
      <c r="M341" s="213">
        <v>7560</v>
      </c>
      <c r="N341" s="35">
        <v>25</v>
      </c>
      <c r="O341" s="212" t="s">
        <v>62</v>
      </c>
      <c r="P341" s="90" t="s">
        <v>63</v>
      </c>
      <c r="Q341" s="213" t="s">
        <v>1581</v>
      </c>
      <c r="R341" s="90" t="s">
        <v>24</v>
      </c>
      <c r="S341" s="90" t="s">
        <v>25</v>
      </c>
      <c r="T341" s="94" t="s">
        <v>1167</v>
      </c>
      <c r="U341" s="90">
        <v>2013</v>
      </c>
      <c r="V341" s="90" t="s">
        <v>1168</v>
      </c>
      <c r="W341" s="31"/>
    </row>
    <row r="342" spans="1:23" ht="74.25" hidden="1" customHeight="1">
      <c r="A342" s="3" t="s">
        <v>455</v>
      </c>
      <c r="B342" s="5" t="s">
        <v>1172</v>
      </c>
      <c r="C342" s="105" t="s">
        <v>1300</v>
      </c>
      <c r="D342" s="105" t="s">
        <v>1300</v>
      </c>
      <c r="E342" s="206" t="s">
        <v>1289</v>
      </c>
      <c r="F342" s="206" t="s">
        <v>1289</v>
      </c>
      <c r="G342" s="105" t="s">
        <v>1300</v>
      </c>
      <c r="H342" s="105" t="s">
        <v>1300</v>
      </c>
      <c r="I342" s="105" t="s">
        <v>1300</v>
      </c>
      <c r="J342" s="90" t="s">
        <v>18</v>
      </c>
      <c r="K342" s="90" t="s">
        <v>883</v>
      </c>
      <c r="L342" s="251">
        <v>671</v>
      </c>
      <c r="M342" s="251">
        <v>571</v>
      </c>
      <c r="N342" s="35">
        <v>85</v>
      </c>
      <c r="O342" s="35" t="s">
        <v>63</v>
      </c>
      <c r="P342" s="206" t="s">
        <v>1289</v>
      </c>
      <c r="Q342" s="74" t="s">
        <v>1453</v>
      </c>
      <c r="R342" s="411" t="s">
        <v>24</v>
      </c>
      <c r="S342" s="105" t="s">
        <v>1300</v>
      </c>
      <c r="T342" s="94" t="s">
        <v>1300</v>
      </c>
      <c r="U342" s="105" t="s">
        <v>1300</v>
      </c>
      <c r="V342" s="35" t="s">
        <v>1183</v>
      </c>
      <c r="W342" s="31"/>
    </row>
    <row r="343" spans="1:23" ht="24" hidden="1">
      <c r="A343" s="3" t="s">
        <v>1184</v>
      </c>
      <c r="B343" s="5" t="s">
        <v>1172</v>
      </c>
      <c r="C343" s="105" t="s">
        <v>1300</v>
      </c>
      <c r="D343" s="105" t="s">
        <v>1300</v>
      </c>
      <c r="E343" s="206" t="s">
        <v>1289</v>
      </c>
      <c r="F343" s="206" t="s">
        <v>1289</v>
      </c>
      <c r="G343" s="105" t="s">
        <v>1300</v>
      </c>
      <c r="H343" s="105" t="s">
        <v>1300</v>
      </c>
      <c r="I343" s="105" t="s">
        <v>1300</v>
      </c>
      <c r="J343" s="90" t="s">
        <v>18</v>
      </c>
      <c r="K343" s="90" t="s">
        <v>883</v>
      </c>
      <c r="L343" s="251">
        <v>8464</v>
      </c>
      <c r="M343" s="251">
        <v>2212</v>
      </c>
      <c r="N343" s="35">
        <v>26</v>
      </c>
      <c r="O343" s="35" t="s">
        <v>63</v>
      </c>
      <c r="P343" s="206" t="s">
        <v>1289</v>
      </c>
      <c r="Q343" s="74" t="s">
        <v>1455</v>
      </c>
      <c r="R343" s="413" t="s">
        <v>1621</v>
      </c>
      <c r="S343" s="105" t="s">
        <v>1300</v>
      </c>
      <c r="T343" s="94" t="s">
        <v>1300</v>
      </c>
      <c r="U343" s="105" t="s">
        <v>1300</v>
      </c>
      <c r="V343" s="35" t="s">
        <v>1185</v>
      </c>
      <c r="W343" s="31"/>
    </row>
    <row r="344" spans="1:23" ht="120" hidden="1">
      <c r="A344" s="3" t="s">
        <v>456</v>
      </c>
      <c r="B344" s="5" t="s">
        <v>1172</v>
      </c>
      <c r="C344" s="90" t="s">
        <v>445</v>
      </c>
      <c r="D344" s="91" t="s">
        <v>457</v>
      </c>
      <c r="E344" s="206" t="s">
        <v>1289</v>
      </c>
      <c r="F344" s="206" t="s">
        <v>1289</v>
      </c>
      <c r="G344" s="35" t="s">
        <v>970</v>
      </c>
      <c r="H344" s="206" t="s">
        <v>1418</v>
      </c>
      <c r="I344" s="35" t="s">
        <v>13</v>
      </c>
      <c r="J344" s="207" t="s">
        <v>18</v>
      </c>
      <c r="K344" s="90" t="s">
        <v>883</v>
      </c>
      <c r="L344" s="208">
        <v>909</v>
      </c>
      <c r="M344" s="208">
        <v>329</v>
      </c>
      <c r="N344" s="35">
        <v>36</v>
      </c>
      <c r="O344" s="35" t="s">
        <v>63</v>
      </c>
      <c r="P344" s="90" t="s">
        <v>63</v>
      </c>
      <c r="Q344" s="52" t="s">
        <v>1459</v>
      </c>
      <c r="R344" s="413" t="s">
        <v>1621</v>
      </c>
      <c r="S344" s="90" t="s">
        <v>31</v>
      </c>
      <c r="T344" s="94">
        <v>41183</v>
      </c>
      <c r="U344" s="206" t="s">
        <v>1417</v>
      </c>
      <c r="V344" s="89" t="s">
        <v>458</v>
      </c>
      <c r="W344" s="31"/>
    </row>
    <row r="345" spans="1:23" ht="48" hidden="1">
      <c r="A345" s="3" t="s">
        <v>451</v>
      </c>
      <c r="B345" s="5" t="s">
        <v>1172</v>
      </c>
      <c r="C345" s="91" t="s">
        <v>445</v>
      </c>
      <c r="D345" s="91" t="s">
        <v>1173</v>
      </c>
      <c r="E345" s="206" t="s">
        <v>1289</v>
      </c>
      <c r="F345" s="206" t="s">
        <v>1289</v>
      </c>
      <c r="G345" s="35" t="s">
        <v>970</v>
      </c>
      <c r="H345" s="206" t="s">
        <v>1418</v>
      </c>
      <c r="I345" s="35" t="s">
        <v>13</v>
      </c>
      <c r="J345" s="207" t="s">
        <v>18</v>
      </c>
      <c r="K345" s="207" t="s">
        <v>612</v>
      </c>
      <c r="L345" s="251">
        <v>86297</v>
      </c>
      <c r="M345" s="251">
        <v>59034</v>
      </c>
      <c r="N345" s="35">
        <v>68</v>
      </c>
      <c r="O345" s="212" t="s">
        <v>62</v>
      </c>
      <c r="P345" s="90" t="s">
        <v>63</v>
      </c>
      <c r="Q345" s="218">
        <v>38824.69</v>
      </c>
      <c r="R345" s="90" t="s">
        <v>24</v>
      </c>
      <c r="S345" s="90" t="s">
        <v>53</v>
      </c>
      <c r="T345" s="94">
        <v>2010</v>
      </c>
      <c r="U345" s="206" t="s">
        <v>1417</v>
      </c>
      <c r="V345" s="35" t="s">
        <v>1174</v>
      </c>
      <c r="W345" s="31"/>
    </row>
    <row r="346" spans="1:23" ht="48" hidden="1">
      <c r="A346" s="3" t="s">
        <v>1177</v>
      </c>
      <c r="B346" s="5" t="s">
        <v>1172</v>
      </c>
      <c r="C346" s="91" t="s">
        <v>445</v>
      </c>
      <c r="D346" s="91" t="s">
        <v>449</v>
      </c>
      <c r="E346" s="206" t="s">
        <v>1289</v>
      </c>
      <c r="F346" s="206" t="s">
        <v>1289</v>
      </c>
      <c r="G346" s="35" t="s">
        <v>970</v>
      </c>
      <c r="H346" s="206" t="s">
        <v>1418</v>
      </c>
      <c r="I346" s="35" t="s">
        <v>13</v>
      </c>
      <c r="J346" s="207" t="s">
        <v>18</v>
      </c>
      <c r="K346" s="207" t="s">
        <v>815</v>
      </c>
      <c r="L346" s="221">
        <v>800</v>
      </c>
      <c r="M346" s="213">
        <v>118</v>
      </c>
      <c r="N346" s="35">
        <v>15</v>
      </c>
      <c r="O346" s="35" t="s">
        <v>63</v>
      </c>
      <c r="P346" s="90" t="s">
        <v>63</v>
      </c>
      <c r="Q346" s="216">
        <v>629.04999999999995</v>
      </c>
      <c r="R346" s="90" t="s">
        <v>24</v>
      </c>
      <c r="S346" s="90" t="s">
        <v>25</v>
      </c>
      <c r="T346" s="94">
        <v>42064</v>
      </c>
      <c r="U346" s="206" t="s">
        <v>1417</v>
      </c>
      <c r="V346" s="90" t="s">
        <v>1176</v>
      </c>
      <c r="W346" s="31"/>
    </row>
    <row r="347" spans="1:23" ht="88.5" hidden="1" customHeight="1">
      <c r="A347" s="3" t="s">
        <v>1177</v>
      </c>
      <c r="B347" s="5" t="s">
        <v>1172</v>
      </c>
      <c r="C347" s="90" t="s">
        <v>445</v>
      </c>
      <c r="D347" s="91" t="s">
        <v>449</v>
      </c>
      <c r="E347" s="206" t="s">
        <v>1289</v>
      </c>
      <c r="F347" s="206" t="s">
        <v>1289</v>
      </c>
      <c r="G347" s="35" t="s">
        <v>970</v>
      </c>
      <c r="H347" s="206" t="s">
        <v>1418</v>
      </c>
      <c r="I347" s="35" t="s">
        <v>13</v>
      </c>
      <c r="J347" s="90" t="s">
        <v>18</v>
      </c>
      <c r="K347" s="89" t="s">
        <v>883</v>
      </c>
      <c r="L347" s="213">
        <v>3200</v>
      </c>
      <c r="M347" s="213">
        <v>1219</v>
      </c>
      <c r="N347" s="35">
        <v>38</v>
      </c>
      <c r="O347" s="35" t="s">
        <v>63</v>
      </c>
      <c r="P347" s="90" t="s">
        <v>63</v>
      </c>
      <c r="Q347" s="52" t="s">
        <v>1470</v>
      </c>
      <c r="R347" s="90" t="s">
        <v>24</v>
      </c>
      <c r="S347" s="90" t="s">
        <v>25</v>
      </c>
      <c r="T347" s="94">
        <v>42064</v>
      </c>
      <c r="U347" s="206" t="s">
        <v>1417</v>
      </c>
      <c r="V347" s="35" t="s">
        <v>1176</v>
      </c>
      <c r="W347" s="31"/>
    </row>
    <row r="348" spans="1:23" ht="24" hidden="1">
      <c r="A348" s="40" t="s">
        <v>454</v>
      </c>
      <c r="B348" s="5" t="s">
        <v>1172</v>
      </c>
      <c r="C348" s="105" t="s">
        <v>1300</v>
      </c>
      <c r="D348" s="105" t="s">
        <v>1300</v>
      </c>
      <c r="E348" s="206" t="s">
        <v>1289</v>
      </c>
      <c r="F348" s="206" t="s">
        <v>1289</v>
      </c>
      <c r="G348" s="105" t="s">
        <v>1300</v>
      </c>
      <c r="H348" s="105" t="s">
        <v>1300</v>
      </c>
      <c r="I348" s="105" t="s">
        <v>1300</v>
      </c>
      <c r="J348" s="90" t="s">
        <v>18</v>
      </c>
      <c r="K348" s="90" t="s">
        <v>883</v>
      </c>
      <c r="L348" s="251">
        <v>692</v>
      </c>
      <c r="M348" s="251">
        <v>447</v>
      </c>
      <c r="N348" s="35">
        <v>65</v>
      </c>
      <c r="O348" s="35" t="s">
        <v>63</v>
      </c>
      <c r="P348" s="206" t="s">
        <v>1289</v>
      </c>
      <c r="Q348" s="74" t="s">
        <v>1499</v>
      </c>
      <c r="R348" s="100" t="s">
        <v>210</v>
      </c>
      <c r="S348" s="105" t="s">
        <v>1300</v>
      </c>
      <c r="T348" s="94" t="s">
        <v>1300</v>
      </c>
      <c r="U348" s="105" t="s">
        <v>1300</v>
      </c>
      <c r="V348" s="35" t="s">
        <v>1183</v>
      </c>
      <c r="W348" s="31"/>
    </row>
    <row r="349" spans="1:23" ht="81.75" hidden="1" customHeight="1">
      <c r="A349" s="3" t="s">
        <v>450</v>
      </c>
      <c r="B349" s="5" t="s">
        <v>1172</v>
      </c>
      <c r="C349" s="91" t="s">
        <v>445</v>
      </c>
      <c r="D349" s="90" t="s">
        <v>1175</v>
      </c>
      <c r="E349" s="206" t="s">
        <v>1289</v>
      </c>
      <c r="F349" s="206" t="s">
        <v>1289</v>
      </c>
      <c r="G349" s="35" t="s">
        <v>970</v>
      </c>
      <c r="H349" s="206" t="s">
        <v>1418</v>
      </c>
      <c r="I349" s="35" t="s">
        <v>13</v>
      </c>
      <c r="J349" s="207" t="s">
        <v>18</v>
      </c>
      <c r="K349" s="207" t="s">
        <v>19</v>
      </c>
      <c r="L349" s="221">
        <v>1200</v>
      </c>
      <c r="M349" s="213">
        <v>275</v>
      </c>
      <c r="N349" s="35">
        <v>23</v>
      </c>
      <c r="O349" s="35" t="s">
        <v>63</v>
      </c>
      <c r="P349" s="90" t="s">
        <v>63</v>
      </c>
      <c r="Q349" s="278">
        <v>1006.96</v>
      </c>
      <c r="R349" s="90" t="s">
        <v>24</v>
      </c>
      <c r="S349" s="90" t="s">
        <v>53</v>
      </c>
      <c r="T349" s="94">
        <v>2014</v>
      </c>
      <c r="U349" s="206" t="s">
        <v>1417</v>
      </c>
      <c r="V349" s="90" t="s">
        <v>1176</v>
      </c>
      <c r="W349" s="31"/>
    </row>
    <row r="350" spans="1:23" ht="168" hidden="1">
      <c r="A350" s="3" t="s">
        <v>450</v>
      </c>
      <c r="B350" s="5" t="s">
        <v>1172</v>
      </c>
      <c r="C350" s="90" t="s">
        <v>445</v>
      </c>
      <c r="D350" s="90" t="s">
        <v>1175</v>
      </c>
      <c r="E350" s="206" t="s">
        <v>1289</v>
      </c>
      <c r="F350" s="206" t="s">
        <v>1289</v>
      </c>
      <c r="G350" s="35" t="s">
        <v>970</v>
      </c>
      <c r="H350" s="206" t="s">
        <v>1418</v>
      </c>
      <c r="I350" s="35" t="s">
        <v>13</v>
      </c>
      <c r="J350" s="90" t="s">
        <v>18</v>
      </c>
      <c r="K350" s="89" t="s">
        <v>883</v>
      </c>
      <c r="L350" s="213">
        <v>2400</v>
      </c>
      <c r="M350" s="213">
        <v>496</v>
      </c>
      <c r="N350" s="35">
        <v>20</v>
      </c>
      <c r="O350" s="35" t="s">
        <v>63</v>
      </c>
      <c r="P350" s="90" t="s">
        <v>63</v>
      </c>
      <c r="Q350" s="52" t="s">
        <v>1505</v>
      </c>
      <c r="R350" s="90" t="s">
        <v>24</v>
      </c>
      <c r="S350" s="90" t="s">
        <v>53</v>
      </c>
      <c r="T350" s="94">
        <v>41730</v>
      </c>
      <c r="U350" s="206" t="s">
        <v>1417</v>
      </c>
      <c r="V350" s="35" t="s">
        <v>1176</v>
      </c>
      <c r="W350" s="31"/>
    </row>
    <row r="351" spans="1:23" ht="24" hidden="1">
      <c r="A351" s="3" t="s">
        <v>1186</v>
      </c>
      <c r="B351" s="5" t="s">
        <v>1172</v>
      </c>
      <c r="C351" s="105" t="s">
        <v>1300</v>
      </c>
      <c r="D351" s="105" t="s">
        <v>1300</v>
      </c>
      <c r="E351" s="206" t="s">
        <v>1289</v>
      </c>
      <c r="F351" s="206" t="s">
        <v>1289</v>
      </c>
      <c r="G351" s="105" t="s">
        <v>1300</v>
      </c>
      <c r="H351" s="105" t="s">
        <v>1300</v>
      </c>
      <c r="I351" s="105" t="s">
        <v>1300</v>
      </c>
      <c r="J351" s="90" t="s">
        <v>18</v>
      </c>
      <c r="K351" s="90" t="s">
        <v>883</v>
      </c>
      <c r="L351" s="221">
        <v>22318</v>
      </c>
      <c r="M351" s="221">
        <v>10058</v>
      </c>
      <c r="N351" s="35">
        <v>45</v>
      </c>
      <c r="O351" s="35" t="s">
        <v>63</v>
      </c>
      <c r="P351" s="206" t="s">
        <v>1289</v>
      </c>
      <c r="Q351" s="74" t="s">
        <v>1506</v>
      </c>
      <c r="R351" s="100" t="s">
        <v>210</v>
      </c>
      <c r="S351" s="105" t="s">
        <v>1300</v>
      </c>
      <c r="T351" s="94" t="s">
        <v>1300</v>
      </c>
      <c r="U351" s="105" t="s">
        <v>1300</v>
      </c>
      <c r="V351" s="35" t="s">
        <v>1187</v>
      </c>
      <c r="W351" s="31"/>
    </row>
    <row r="352" spans="1:23" ht="24" hidden="1">
      <c r="A352" s="3" t="s">
        <v>1182</v>
      </c>
      <c r="B352" s="5" t="s">
        <v>1172</v>
      </c>
      <c r="C352" s="206" t="s">
        <v>1289</v>
      </c>
      <c r="D352" s="206" t="s">
        <v>1289</v>
      </c>
      <c r="E352" s="206" t="s">
        <v>1289</v>
      </c>
      <c r="F352" s="206" t="s">
        <v>1289</v>
      </c>
      <c r="G352" s="206" t="s">
        <v>1289</v>
      </c>
      <c r="H352" s="206" t="s">
        <v>1418</v>
      </c>
      <c r="I352" s="217" t="s">
        <v>1289</v>
      </c>
      <c r="J352" s="100" t="s">
        <v>18</v>
      </c>
      <c r="K352" s="100" t="s">
        <v>815</v>
      </c>
      <c r="L352" s="212">
        <v>2089</v>
      </c>
      <c r="M352" s="212">
        <v>334</v>
      </c>
      <c r="N352" s="264">
        <v>6.2544910179640718</v>
      </c>
      <c r="O352" s="35" t="s">
        <v>63</v>
      </c>
      <c r="P352" s="206" t="s">
        <v>1289</v>
      </c>
      <c r="Q352" s="228">
        <v>605.96</v>
      </c>
      <c r="R352" s="100" t="s">
        <v>210</v>
      </c>
      <c r="S352" s="206" t="s">
        <v>1289</v>
      </c>
      <c r="T352" s="210" t="s">
        <v>1417</v>
      </c>
      <c r="U352" s="206" t="s">
        <v>1417</v>
      </c>
      <c r="V352" s="260" t="s">
        <v>1176</v>
      </c>
      <c r="W352" s="31"/>
    </row>
    <row r="353" spans="1:24" ht="58.5" hidden="1" customHeight="1">
      <c r="A353" s="3" t="s">
        <v>1178</v>
      </c>
      <c r="B353" s="5" t="s">
        <v>1172</v>
      </c>
      <c r="C353" s="91" t="s">
        <v>445</v>
      </c>
      <c r="D353" s="103" t="s">
        <v>1179</v>
      </c>
      <c r="E353" s="206" t="s">
        <v>1289</v>
      </c>
      <c r="F353" s="206" t="s">
        <v>1289</v>
      </c>
      <c r="G353" s="35" t="s">
        <v>970</v>
      </c>
      <c r="H353" s="206" t="s">
        <v>1418</v>
      </c>
      <c r="I353" s="35" t="s">
        <v>13</v>
      </c>
      <c r="J353" s="207" t="s">
        <v>18</v>
      </c>
      <c r="K353" s="207" t="s">
        <v>19</v>
      </c>
      <c r="L353" s="221">
        <v>880</v>
      </c>
      <c r="M353" s="213">
        <v>435</v>
      </c>
      <c r="N353" s="35">
        <v>49</v>
      </c>
      <c r="O353" s="35" t="s">
        <v>63</v>
      </c>
      <c r="P353" s="90" t="s">
        <v>63</v>
      </c>
      <c r="Q353" s="216">
        <v>1592.83</v>
      </c>
      <c r="R353" s="90" t="s">
        <v>24</v>
      </c>
      <c r="S353" s="90" t="s">
        <v>25</v>
      </c>
      <c r="T353" s="94">
        <v>41944</v>
      </c>
      <c r="U353" s="206" t="s">
        <v>1417</v>
      </c>
      <c r="V353" s="90" t="s">
        <v>1176</v>
      </c>
      <c r="W353" s="31"/>
    </row>
    <row r="354" spans="1:24" ht="54" hidden="1" customHeight="1">
      <c r="A354" s="3" t="s">
        <v>1178</v>
      </c>
      <c r="B354" s="5" t="s">
        <v>1172</v>
      </c>
      <c r="C354" s="90" t="s">
        <v>445</v>
      </c>
      <c r="D354" s="103" t="s">
        <v>1179</v>
      </c>
      <c r="E354" s="206" t="s">
        <v>1289</v>
      </c>
      <c r="F354" s="206" t="s">
        <v>1289</v>
      </c>
      <c r="G354" s="35" t="s">
        <v>970</v>
      </c>
      <c r="H354" s="206" t="s">
        <v>1418</v>
      </c>
      <c r="I354" s="35" t="s">
        <v>13</v>
      </c>
      <c r="J354" s="90" t="s">
        <v>18</v>
      </c>
      <c r="K354" s="90" t="s">
        <v>883</v>
      </c>
      <c r="L354" s="213">
        <v>3501</v>
      </c>
      <c r="M354" s="213">
        <v>747</v>
      </c>
      <c r="N354" s="35">
        <v>21</v>
      </c>
      <c r="O354" s="35" t="s">
        <v>63</v>
      </c>
      <c r="P354" s="90" t="s">
        <v>63</v>
      </c>
      <c r="Q354" s="52" t="s">
        <v>1530</v>
      </c>
      <c r="R354" s="90" t="s">
        <v>24</v>
      </c>
      <c r="S354" s="90" t="s">
        <v>25</v>
      </c>
      <c r="T354" s="94">
        <v>41944</v>
      </c>
      <c r="U354" s="206" t="s">
        <v>1417</v>
      </c>
      <c r="V354" s="35" t="s">
        <v>1176</v>
      </c>
      <c r="W354" s="31"/>
    </row>
    <row r="355" spans="1:24" ht="52.5" hidden="1" customHeight="1">
      <c r="A355" s="40" t="s">
        <v>453</v>
      </c>
      <c r="B355" s="5" t="s">
        <v>1172</v>
      </c>
      <c r="C355" s="105" t="s">
        <v>1300</v>
      </c>
      <c r="D355" s="105" t="s">
        <v>1300</v>
      </c>
      <c r="E355" s="206" t="s">
        <v>1289</v>
      </c>
      <c r="F355" s="206" t="s">
        <v>1289</v>
      </c>
      <c r="G355" s="105" t="s">
        <v>1300</v>
      </c>
      <c r="H355" s="105" t="s">
        <v>1300</v>
      </c>
      <c r="I355" s="105" t="s">
        <v>1300</v>
      </c>
      <c r="J355" s="90" t="s">
        <v>18</v>
      </c>
      <c r="K355" s="90" t="s">
        <v>883</v>
      </c>
      <c r="L355" s="251">
        <v>9317</v>
      </c>
      <c r="M355" s="251">
        <v>7774</v>
      </c>
      <c r="N355" s="35">
        <v>83</v>
      </c>
      <c r="O355" s="35" t="s">
        <v>63</v>
      </c>
      <c r="P355" s="206" t="s">
        <v>1289</v>
      </c>
      <c r="Q355" s="74" t="s">
        <v>1534</v>
      </c>
      <c r="R355" s="100" t="s">
        <v>210</v>
      </c>
      <c r="S355" s="105" t="s">
        <v>1300</v>
      </c>
      <c r="T355" s="94" t="s">
        <v>1300</v>
      </c>
      <c r="U355" s="105" t="s">
        <v>1300</v>
      </c>
      <c r="V355" s="35" t="s">
        <v>1183</v>
      </c>
      <c r="W355" s="31"/>
    </row>
    <row r="356" spans="1:24" ht="59.25" hidden="1" customHeight="1">
      <c r="A356" s="3" t="s">
        <v>452</v>
      </c>
      <c r="B356" s="5" t="s">
        <v>1172</v>
      </c>
      <c r="C356" s="105" t="s">
        <v>1300</v>
      </c>
      <c r="D356" s="105" t="s">
        <v>1300</v>
      </c>
      <c r="E356" s="206" t="s">
        <v>1289</v>
      </c>
      <c r="F356" s="206" t="s">
        <v>1289</v>
      </c>
      <c r="G356" s="105" t="s">
        <v>1300</v>
      </c>
      <c r="H356" s="105" t="s">
        <v>1300</v>
      </c>
      <c r="I356" s="105" t="s">
        <v>1300</v>
      </c>
      <c r="J356" s="90" t="s">
        <v>18</v>
      </c>
      <c r="K356" s="90" t="s">
        <v>883</v>
      </c>
      <c r="L356" s="251">
        <v>251</v>
      </c>
      <c r="M356" s="251">
        <v>203</v>
      </c>
      <c r="N356" s="35">
        <v>80</v>
      </c>
      <c r="O356" s="35" t="s">
        <v>63</v>
      </c>
      <c r="P356" s="206" t="s">
        <v>1289</v>
      </c>
      <c r="Q356" s="74" t="s">
        <v>1557</v>
      </c>
      <c r="R356" s="100" t="s">
        <v>210</v>
      </c>
      <c r="S356" s="105" t="s">
        <v>1300</v>
      </c>
      <c r="T356" s="94" t="s">
        <v>1300</v>
      </c>
      <c r="U356" s="105" t="s">
        <v>1300</v>
      </c>
      <c r="V356" s="35" t="s">
        <v>1183</v>
      </c>
      <c r="W356" s="31"/>
    </row>
    <row r="357" spans="1:24" ht="24" hidden="1">
      <c r="A357" s="3" t="s">
        <v>1180</v>
      </c>
      <c r="B357" s="5" t="s">
        <v>1172</v>
      </c>
      <c r="C357" s="105" t="s">
        <v>1300</v>
      </c>
      <c r="D357" s="105" t="s">
        <v>1300</v>
      </c>
      <c r="E357" s="206" t="s">
        <v>1289</v>
      </c>
      <c r="F357" s="206" t="s">
        <v>1289</v>
      </c>
      <c r="G357" s="105" t="s">
        <v>1300</v>
      </c>
      <c r="H357" s="105" t="s">
        <v>1300</v>
      </c>
      <c r="I357" s="105" t="s">
        <v>1300</v>
      </c>
      <c r="J357" s="103" t="s">
        <v>18</v>
      </c>
      <c r="K357" s="103" t="s">
        <v>19</v>
      </c>
      <c r="L357" s="213">
        <v>1970</v>
      </c>
      <c r="M357" s="213">
        <v>718</v>
      </c>
      <c r="N357" s="35">
        <v>36</v>
      </c>
      <c r="O357" s="35" t="s">
        <v>63</v>
      </c>
      <c r="P357" s="206" t="s">
        <v>1289</v>
      </c>
      <c r="Q357" s="218">
        <v>13053.24</v>
      </c>
      <c r="R357" s="100" t="s">
        <v>210</v>
      </c>
      <c r="S357" s="105" t="s">
        <v>1300</v>
      </c>
      <c r="T357" s="94" t="s">
        <v>1300</v>
      </c>
      <c r="U357" s="105" t="s">
        <v>1300</v>
      </c>
      <c r="V357" s="35" t="s">
        <v>1181</v>
      </c>
      <c r="W357" s="31"/>
    </row>
    <row r="358" spans="1:24" ht="24" hidden="1">
      <c r="A358" s="37" t="s">
        <v>1310</v>
      </c>
      <c r="B358" s="66" t="s">
        <v>1189</v>
      </c>
      <c r="C358" s="105" t="s">
        <v>1300</v>
      </c>
      <c r="D358" s="105" t="s">
        <v>1300</v>
      </c>
      <c r="E358" s="206" t="s">
        <v>1289</v>
      </c>
      <c r="F358" s="206" t="s">
        <v>1289</v>
      </c>
      <c r="G358" s="105" t="s">
        <v>1300</v>
      </c>
      <c r="H358" s="105" t="s">
        <v>1300</v>
      </c>
      <c r="I358" s="105" t="s">
        <v>1300</v>
      </c>
      <c r="J358" s="35" t="s">
        <v>18</v>
      </c>
      <c r="K358" s="35" t="s">
        <v>612</v>
      </c>
      <c r="L358" s="212">
        <v>145</v>
      </c>
      <c r="M358" s="212">
        <v>87</v>
      </c>
      <c r="N358" s="35">
        <v>60</v>
      </c>
      <c r="O358" s="35" t="s">
        <v>63</v>
      </c>
      <c r="P358" s="206" t="s">
        <v>1289</v>
      </c>
      <c r="Q358" s="218">
        <v>2158.4699999999998</v>
      </c>
      <c r="R358" s="100" t="s">
        <v>210</v>
      </c>
      <c r="S358" s="105" t="s">
        <v>1300</v>
      </c>
      <c r="T358" s="94" t="s">
        <v>1300</v>
      </c>
      <c r="U358" s="105" t="s">
        <v>1300</v>
      </c>
      <c r="V358" s="206" t="s">
        <v>1417</v>
      </c>
      <c r="W358" s="31"/>
    </row>
    <row r="359" spans="1:24" ht="24" hidden="1">
      <c r="A359" s="37" t="s">
        <v>1311</v>
      </c>
      <c r="B359" s="66" t="s">
        <v>1189</v>
      </c>
      <c r="C359" s="105" t="s">
        <v>1300</v>
      </c>
      <c r="D359" s="105" t="s">
        <v>1300</v>
      </c>
      <c r="E359" s="206" t="s">
        <v>1289</v>
      </c>
      <c r="F359" s="206" t="s">
        <v>1289</v>
      </c>
      <c r="G359" s="105" t="s">
        <v>1300</v>
      </c>
      <c r="H359" s="105" t="s">
        <v>1300</v>
      </c>
      <c r="I359" s="105" t="s">
        <v>1300</v>
      </c>
      <c r="J359" s="35" t="s">
        <v>18</v>
      </c>
      <c r="K359" s="35" t="s">
        <v>612</v>
      </c>
      <c r="L359" s="212">
        <v>125</v>
      </c>
      <c r="M359" s="212">
        <v>74</v>
      </c>
      <c r="N359" s="35">
        <v>59</v>
      </c>
      <c r="O359" s="35" t="s">
        <v>63</v>
      </c>
      <c r="P359" s="206" t="s">
        <v>1289</v>
      </c>
      <c r="Q359" s="218">
        <v>1835.9399999999998</v>
      </c>
      <c r="R359" s="100" t="s">
        <v>210</v>
      </c>
      <c r="S359" s="105" t="s">
        <v>1300</v>
      </c>
      <c r="T359" s="94" t="s">
        <v>1300</v>
      </c>
      <c r="U359" s="105" t="s">
        <v>1300</v>
      </c>
      <c r="V359" s="206" t="s">
        <v>1417</v>
      </c>
      <c r="W359" s="31"/>
    </row>
    <row r="360" spans="1:24" ht="24" hidden="1">
      <c r="A360" s="37" t="s">
        <v>1192</v>
      </c>
      <c r="B360" s="66" t="s">
        <v>1189</v>
      </c>
      <c r="C360" s="105" t="s">
        <v>1300</v>
      </c>
      <c r="D360" s="105" t="s">
        <v>1300</v>
      </c>
      <c r="E360" s="206" t="s">
        <v>1289</v>
      </c>
      <c r="F360" s="206" t="s">
        <v>1289</v>
      </c>
      <c r="G360" s="105" t="s">
        <v>1300</v>
      </c>
      <c r="H360" s="105" t="s">
        <v>1300</v>
      </c>
      <c r="I360" s="105" t="s">
        <v>1300</v>
      </c>
      <c r="J360" s="35" t="s">
        <v>18</v>
      </c>
      <c r="K360" s="35" t="s">
        <v>612</v>
      </c>
      <c r="L360" s="212">
        <v>152</v>
      </c>
      <c r="M360" s="212">
        <v>46</v>
      </c>
      <c r="N360" s="35">
        <v>30</v>
      </c>
      <c r="O360" s="35" t="s">
        <v>63</v>
      </c>
      <c r="P360" s="206" t="s">
        <v>1289</v>
      </c>
      <c r="Q360" s="218">
        <v>951.05000000000007</v>
      </c>
      <c r="R360" s="100" t="s">
        <v>210</v>
      </c>
      <c r="S360" s="105" t="s">
        <v>1300</v>
      </c>
      <c r="T360" s="94" t="s">
        <v>1300</v>
      </c>
      <c r="U360" s="105" t="s">
        <v>1300</v>
      </c>
      <c r="V360" s="206" t="s">
        <v>1417</v>
      </c>
      <c r="W360" s="31"/>
    </row>
    <row r="361" spans="1:24" ht="24" hidden="1">
      <c r="A361" s="37" t="s">
        <v>1188</v>
      </c>
      <c r="B361" s="66" t="s">
        <v>1189</v>
      </c>
      <c r="C361" s="105" t="s">
        <v>1300</v>
      </c>
      <c r="D361" s="105" t="s">
        <v>1300</v>
      </c>
      <c r="E361" s="206" t="s">
        <v>1289</v>
      </c>
      <c r="F361" s="206" t="s">
        <v>1289</v>
      </c>
      <c r="G361" s="105" t="s">
        <v>1300</v>
      </c>
      <c r="H361" s="105" t="s">
        <v>1300</v>
      </c>
      <c r="I361" s="105" t="s">
        <v>1300</v>
      </c>
      <c r="J361" s="35" t="s">
        <v>18</v>
      </c>
      <c r="K361" s="35" t="s">
        <v>612</v>
      </c>
      <c r="L361" s="212">
        <v>211</v>
      </c>
      <c r="M361" s="212">
        <v>175</v>
      </c>
      <c r="N361" s="35">
        <v>83</v>
      </c>
      <c r="O361" s="35" t="s">
        <v>63</v>
      </c>
      <c r="P361" s="206" t="s">
        <v>1289</v>
      </c>
      <c r="Q361" s="218">
        <v>10854.375000000002</v>
      </c>
      <c r="R361" s="100" t="s">
        <v>210</v>
      </c>
      <c r="S361" s="105" t="s">
        <v>1300</v>
      </c>
      <c r="T361" s="94" t="s">
        <v>1300</v>
      </c>
      <c r="U361" s="105" t="s">
        <v>1300</v>
      </c>
      <c r="V361" s="206" t="s">
        <v>1417</v>
      </c>
      <c r="W361" s="31"/>
    </row>
    <row r="362" spans="1:24" ht="24" hidden="1">
      <c r="A362" s="37" t="s">
        <v>1191</v>
      </c>
      <c r="B362" s="66" t="s">
        <v>1189</v>
      </c>
      <c r="C362" s="105" t="s">
        <v>1300</v>
      </c>
      <c r="D362" s="105" t="s">
        <v>1300</v>
      </c>
      <c r="E362" s="206" t="s">
        <v>1289</v>
      </c>
      <c r="F362" s="206" t="s">
        <v>1289</v>
      </c>
      <c r="G362" s="105" t="s">
        <v>1300</v>
      </c>
      <c r="H362" s="105" t="s">
        <v>1300</v>
      </c>
      <c r="I362" s="105" t="s">
        <v>1300</v>
      </c>
      <c r="J362" s="35" t="s">
        <v>18</v>
      </c>
      <c r="K362" s="35" t="s">
        <v>19</v>
      </c>
      <c r="L362" s="212">
        <v>150</v>
      </c>
      <c r="M362" s="212">
        <v>24</v>
      </c>
      <c r="N362" s="35">
        <v>16</v>
      </c>
      <c r="O362" s="35" t="s">
        <v>63</v>
      </c>
      <c r="P362" s="206" t="s">
        <v>1289</v>
      </c>
      <c r="Q362" s="218">
        <v>115.5</v>
      </c>
      <c r="R362" s="100" t="s">
        <v>210</v>
      </c>
      <c r="S362" s="105" t="s">
        <v>1300</v>
      </c>
      <c r="T362" s="94" t="s">
        <v>1300</v>
      </c>
      <c r="U362" s="105" t="s">
        <v>1300</v>
      </c>
      <c r="V362" s="206" t="s">
        <v>1417</v>
      </c>
      <c r="W362" s="31"/>
    </row>
    <row r="363" spans="1:24" ht="24" hidden="1">
      <c r="A363" s="37" t="s">
        <v>1190</v>
      </c>
      <c r="B363" s="66" t="s">
        <v>1189</v>
      </c>
      <c r="C363" s="105" t="s">
        <v>1300</v>
      </c>
      <c r="D363" s="105" t="s">
        <v>1300</v>
      </c>
      <c r="E363" s="206" t="s">
        <v>1289</v>
      </c>
      <c r="F363" s="206" t="s">
        <v>1289</v>
      </c>
      <c r="G363" s="105" t="s">
        <v>1300</v>
      </c>
      <c r="H363" s="105" t="s">
        <v>1300</v>
      </c>
      <c r="I363" s="105" t="s">
        <v>1300</v>
      </c>
      <c r="J363" s="35" t="s">
        <v>18</v>
      </c>
      <c r="K363" s="35" t="s">
        <v>612</v>
      </c>
      <c r="L363" s="212">
        <v>131</v>
      </c>
      <c r="M363" s="212">
        <v>101</v>
      </c>
      <c r="N363" s="35">
        <v>77</v>
      </c>
      <c r="O363" s="35" t="s">
        <v>63</v>
      </c>
      <c r="P363" s="206" t="s">
        <v>1289</v>
      </c>
      <c r="Q363" s="218">
        <v>1044.0875000000001</v>
      </c>
      <c r="R363" s="100" t="s">
        <v>210</v>
      </c>
      <c r="S363" s="105" t="s">
        <v>1300</v>
      </c>
      <c r="T363" s="94" t="s">
        <v>1300</v>
      </c>
      <c r="U363" s="105" t="s">
        <v>1300</v>
      </c>
      <c r="V363" s="206" t="s">
        <v>1417</v>
      </c>
      <c r="W363" s="31"/>
    </row>
    <row r="364" spans="1:24" ht="24" hidden="1">
      <c r="A364" s="5" t="s">
        <v>1193</v>
      </c>
      <c r="B364" s="66" t="s">
        <v>1189</v>
      </c>
      <c r="C364" s="105" t="s">
        <v>1300</v>
      </c>
      <c r="D364" s="105" t="s">
        <v>1300</v>
      </c>
      <c r="E364" s="206" t="s">
        <v>1289</v>
      </c>
      <c r="F364" s="206" t="s">
        <v>1289</v>
      </c>
      <c r="G364" s="105" t="s">
        <v>1300</v>
      </c>
      <c r="H364" s="105" t="s">
        <v>1300</v>
      </c>
      <c r="I364" s="105" t="s">
        <v>1300</v>
      </c>
      <c r="J364" s="249" t="s">
        <v>18</v>
      </c>
      <c r="K364" s="89" t="s">
        <v>883</v>
      </c>
      <c r="L364" s="206" t="s">
        <v>1417</v>
      </c>
      <c r="M364" s="208">
        <v>883</v>
      </c>
      <c r="N364" s="206" t="s">
        <v>1417</v>
      </c>
      <c r="O364" s="35" t="s">
        <v>63</v>
      </c>
      <c r="P364" s="206" t="s">
        <v>1289</v>
      </c>
      <c r="Q364" s="208" t="s">
        <v>1569</v>
      </c>
      <c r="R364" s="100" t="s">
        <v>210</v>
      </c>
      <c r="S364" s="105" t="s">
        <v>1300</v>
      </c>
      <c r="T364" s="94" t="s">
        <v>1300</v>
      </c>
      <c r="U364" s="105" t="s">
        <v>1300</v>
      </c>
      <c r="V364" s="291" t="s">
        <v>460</v>
      </c>
      <c r="W364" s="16"/>
      <c r="X364" s="17"/>
    </row>
    <row r="365" spans="1:24" ht="24" hidden="1">
      <c r="A365" s="5" t="s">
        <v>1201</v>
      </c>
      <c r="B365" s="3" t="s">
        <v>1194</v>
      </c>
      <c r="C365" s="105" t="s">
        <v>1300</v>
      </c>
      <c r="D365" s="105" t="s">
        <v>1300</v>
      </c>
      <c r="E365" s="206" t="s">
        <v>1289</v>
      </c>
      <c r="F365" s="206" t="s">
        <v>1289</v>
      </c>
      <c r="G365" s="105" t="s">
        <v>1300</v>
      </c>
      <c r="H365" s="105" t="s">
        <v>1300</v>
      </c>
      <c r="I365" s="105" t="s">
        <v>1300</v>
      </c>
      <c r="J365" s="89" t="s">
        <v>18</v>
      </c>
      <c r="K365" s="90" t="s">
        <v>883</v>
      </c>
      <c r="L365" s="213">
        <v>2153</v>
      </c>
      <c r="M365" s="215">
        <v>599</v>
      </c>
      <c r="N365" s="35">
        <v>28</v>
      </c>
      <c r="O365" s="35" t="s">
        <v>63</v>
      </c>
      <c r="P365" s="206" t="s">
        <v>1289</v>
      </c>
      <c r="Q365" s="216" t="s">
        <v>1420</v>
      </c>
      <c r="R365" s="100" t="s">
        <v>210</v>
      </c>
      <c r="S365" s="105" t="s">
        <v>1300</v>
      </c>
      <c r="T365" s="94" t="s">
        <v>1300</v>
      </c>
      <c r="U365" s="105" t="s">
        <v>1300</v>
      </c>
      <c r="V365" s="211" t="s">
        <v>465</v>
      </c>
      <c r="W365" s="16"/>
      <c r="X365" s="17"/>
    </row>
    <row r="366" spans="1:24" ht="24" hidden="1">
      <c r="A366" s="5" t="s">
        <v>1198</v>
      </c>
      <c r="B366" s="3" t="s">
        <v>1194</v>
      </c>
      <c r="C366" s="206" t="s">
        <v>1289</v>
      </c>
      <c r="D366" s="89" t="s">
        <v>467</v>
      </c>
      <c r="E366" s="206" t="s">
        <v>1289</v>
      </c>
      <c r="F366" s="206" t="s">
        <v>1289</v>
      </c>
      <c r="G366" s="105" t="s">
        <v>8</v>
      </c>
      <c r="H366" s="206" t="s">
        <v>1418</v>
      </c>
      <c r="I366" s="35" t="s">
        <v>13</v>
      </c>
      <c r="J366" s="90" t="s">
        <v>18</v>
      </c>
      <c r="K366" s="89" t="s">
        <v>883</v>
      </c>
      <c r="L366" s="208">
        <v>2648</v>
      </c>
      <c r="M366" s="208">
        <v>591</v>
      </c>
      <c r="N366" s="35">
        <v>22</v>
      </c>
      <c r="O366" s="35" t="s">
        <v>63</v>
      </c>
      <c r="P366" s="90" t="s">
        <v>63</v>
      </c>
      <c r="Q366" s="208" t="s">
        <v>1460</v>
      </c>
      <c r="R366" s="413" t="s">
        <v>1621</v>
      </c>
      <c r="S366" s="90" t="s">
        <v>53</v>
      </c>
      <c r="T366" s="210" t="s">
        <v>1417</v>
      </c>
      <c r="U366" s="206" t="s">
        <v>1417</v>
      </c>
      <c r="V366" s="211" t="s">
        <v>465</v>
      </c>
    </row>
    <row r="367" spans="1:24" hidden="1">
      <c r="A367" s="3" t="s">
        <v>1197</v>
      </c>
      <c r="B367" s="3" t="s">
        <v>1194</v>
      </c>
      <c r="C367" s="206" t="s">
        <v>1289</v>
      </c>
      <c r="D367" s="89" t="s">
        <v>467</v>
      </c>
      <c r="E367" s="206" t="s">
        <v>1289</v>
      </c>
      <c r="F367" s="206" t="s">
        <v>1289</v>
      </c>
      <c r="G367" s="105" t="s">
        <v>8</v>
      </c>
      <c r="H367" s="206" t="s">
        <v>1418</v>
      </c>
      <c r="I367" s="35" t="s">
        <v>14</v>
      </c>
      <c r="J367" s="249" t="s">
        <v>18</v>
      </c>
      <c r="K367" s="89" t="s">
        <v>883</v>
      </c>
      <c r="L367" s="213">
        <v>4289</v>
      </c>
      <c r="M367" s="213">
        <v>2563</v>
      </c>
      <c r="N367" s="35">
        <v>60</v>
      </c>
      <c r="O367" s="35" t="s">
        <v>63</v>
      </c>
      <c r="P367" s="90" t="s">
        <v>63</v>
      </c>
      <c r="Q367" s="214" t="s">
        <v>1461</v>
      </c>
      <c r="R367" s="413" t="s">
        <v>1621</v>
      </c>
      <c r="S367" s="90" t="s">
        <v>53</v>
      </c>
      <c r="T367" s="210" t="s">
        <v>1417</v>
      </c>
      <c r="U367" s="206" t="s">
        <v>1417</v>
      </c>
      <c r="V367" s="211" t="s">
        <v>465</v>
      </c>
    </row>
    <row r="368" spans="1:24" hidden="1">
      <c r="A368" s="5" t="s">
        <v>468</v>
      </c>
      <c r="B368" s="3" t="s">
        <v>1194</v>
      </c>
      <c r="C368" s="206" t="s">
        <v>1289</v>
      </c>
      <c r="D368" s="89" t="s">
        <v>467</v>
      </c>
      <c r="E368" s="206" t="s">
        <v>1289</v>
      </c>
      <c r="F368" s="206" t="s">
        <v>1289</v>
      </c>
      <c r="G368" s="105" t="s">
        <v>8</v>
      </c>
      <c r="H368" s="206" t="s">
        <v>1418</v>
      </c>
      <c r="I368" s="35" t="s">
        <v>14</v>
      </c>
      <c r="J368" s="249" t="s">
        <v>18</v>
      </c>
      <c r="K368" s="89" t="s">
        <v>883</v>
      </c>
      <c r="L368" s="206" t="s">
        <v>1417</v>
      </c>
      <c r="M368" s="208">
        <v>500</v>
      </c>
      <c r="N368" s="206" t="s">
        <v>1417</v>
      </c>
      <c r="O368" s="35" t="s">
        <v>63</v>
      </c>
      <c r="P368" s="90" t="s">
        <v>63</v>
      </c>
      <c r="Q368" s="208" t="s">
        <v>1467</v>
      </c>
      <c r="R368" s="90" t="s">
        <v>24</v>
      </c>
      <c r="S368" s="90" t="s">
        <v>31</v>
      </c>
      <c r="T368" s="210" t="s">
        <v>1417</v>
      </c>
      <c r="U368" s="206" t="s">
        <v>1417</v>
      </c>
      <c r="V368" s="211" t="s">
        <v>465</v>
      </c>
    </row>
    <row r="369" spans="1:22" hidden="1">
      <c r="A369" s="5" t="s">
        <v>1195</v>
      </c>
      <c r="B369" s="3" t="s">
        <v>1194</v>
      </c>
      <c r="C369" s="206" t="s">
        <v>1289</v>
      </c>
      <c r="D369" s="89" t="s">
        <v>1196</v>
      </c>
      <c r="E369" s="206" t="s">
        <v>1289</v>
      </c>
      <c r="F369" s="206" t="s">
        <v>1289</v>
      </c>
      <c r="G369" s="91" t="s">
        <v>8</v>
      </c>
      <c r="H369" s="91" t="s">
        <v>464</v>
      </c>
      <c r="I369" s="35" t="s">
        <v>15</v>
      </c>
      <c r="J369" s="207" t="s">
        <v>18</v>
      </c>
      <c r="K369" s="207" t="s">
        <v>19</v>
      </c>
      <c r="L369" s="221">
        <v>18425</v>
      </c>
      <c r="M369" s="213">
        <v>299</v>
      </c>
      <c r="N369" s="35">
        <v>2</v>
      </c>
      <c r="O369" s="35" t="s">
        <v>63</v>
      </c>
      <c r="P369" s="90" t="s">
        <v>63</v>
      </c>
      <c r="Q369" s="216">
        <v>946</v>
      </c>
      <c r="R369" s="90" t="s">
        <v>24</v>
      </c>
      <c r="S369" s="90" t="s">
        <v>37</v>
      </c>
      <c r="T369" s="210" t="s">
        <v>1417</v>
      </c>
      <c r="U369" s="206" t="s">
        <v>1417</v>
      </c>
      <c r="V369" s="211" t="s">
        <v>465</v>
      </c>
    </row>
    <row r="370" spans="1:22" ht="36" hidden="1">
      <c r="A370" s="5" t="s">
        <v>461</v>
      </c>
      <c r="B370" s="3" t="s">
        <v>1194</v>
      </c>
      <c r="C370" s="89" t="s">
        <v>334</v>
      </c>
      <c r="D370" s="105" t="s">
        <v>463</v>
      </c>
      <c r="E370" s="206" t="s">
        <v>1289</v>
      </c>
      <c r="F370" s="206" t="s">
        <v>1289</v>
      </c>
      <c r="G370" s="91" t="s">
        <v>9</v>
      </c>
      <c r="H370" s="91" t="s">
        <v>464</v>
      </c>
      <c r="I370" s="35" t="s">
        <v>13</v>
      </c>
      <c r="J370" s="207" t="s">
        <v>18</v>
      </c>
      <c r="K370" s="207" t="s">
        <v>19</v>
      </c>
      <c r="L370" s="221">
        <v>1497</v>
      </c>
      <c r="M370" s="213">
        <v>100</v>
      </c>
      <c r="N370" s="35">
        <v>7</v>
      </c>
      <c r="O370" s="35" t="s">
        <v>63</v>
      </c>
      <c r="P370" s="90" t="s">
        <v>63</v>
      </c>
      <c r="Q370" s="216">
        <v>384</v>
      </c>
      <c r="R370" s="90" t="s">
        <v>24</v>
      </c>
      <c r="S370" s="90" t="s">
        <v>25</v>
      </c>
      <c r="T370" s="210" t="s">
        <v>1417</v>
      </c>
      <c r="U370" s="206" t="s">
        <v>1417</v>
      </c>
      <c r="V370" s="231" t="s">
        <v>465</v>
      </c>
    </row>
    <row r="371" spans="1:22" ht="24" hidden="1">
      <c r="A371" s="5" t="s">
        <v>1200</v>
      </c>
      <c r="B371" s="3" t="s">
        <v>1194</v>
      </c>
      <c r="C371" s="105" t="s">
        <v>1300</v>
      </c>
      <c r="D371" s="105" t="s">
        <v>1300</v>
      </c>
      <c r="E371" s="206" t="s">
        <v>1289</v>
      </c>
      <c r="F371" s="206" t="s">
        <v>1289</v>
      </c>
      <c r="G371" s="105" t="s">
        <v>1300</v>
      </c>
      <c r="H371" s="105" t="s">
        <v>1300</v>
      </c>
      <c r="I371" s="105" t="s">
        <v>1300</v>
      </c>
      <c r="J371" s="89" t="s">
        <v>18</v>
      </c>
      <c r="K371" s="90" t="s">
        <v>883</v>
      </c>
      <c r="L371" s="213">
        <v>324</v>
      </c>
      <c r="M371" s="215">
        <v>63</v>
      </c>
      <c r="N371" s="35">
        <v>19</v>
      </c>
      <c r="O371" s="35" t="s">
        <v>63</v>
      </c>
      <c r="P371" s="206" t="s">
        <v>1289</v>
      </c>
      <c r="Q371" s="234" t="s">
        <v>1503</v>
      </c>
      <c r="R371" s="100" t="s">
        <v>210</v>
      </c>
      <c r="S371" s="105" t="s">
        <v>1300</v>
      </c>
      <c r="T371" s="94" t="s">
        <v>1300</v>
      </c>
      <c r="U371" s="105" t="s">
        <v>1300</v>
      </c>
      <c r="V371" s="211" t="s">
        <v>465</v>
      </c>
    </row>
    <row r="372" spans="1:22" hidden="1">
      <c r="A372" s="40" t="s">
        <v>466</v>
      </c>
      <c r="B372" s="3" t="s">
        <v>1194</v>
      </c>
      <c r="C372" s="206" t="s">
        <v>1289</v>
      </c>
      <c r="D372" s="89" t="s">
        <v>467</v>
      </c>
      <c r="E372" s="206" t="s">
        <v>1289</v>
      </c>
      <c r="F372" s="206" t="s">
        <v>1289</v>
      </c>
      <c r="G372" s="105" t="s">
        <v>8</v>
      </c>
      <c r="H372" s="206" t="s">
        <v>1418</v>
      </c>
      <c r="I372" s="35" t="s">
        <v>886</v>
      </c>
      <c r="J372" s="249" t="s">
        <v>18</v>
      </c>
      <c r="K372" s="89" t="s">
        <v>883</v>
      </c>
      <c r="L372" s="213">
        <v>227953</v>
      </c>
      <c r="M372" s="213">
        <v>136219</v>
      </c>
      <c r="N372" s="35">
        <v>60</v>
      </c>
      <c r="O372" s="35" t="s">
        <v>63</v>
      </c>
      <c r="P372" s="90" t="s">
        <v>63</v>
      </c>
      <c r="Q372" s="214" t="s">
        <v>1529</v>
      </c>
      <c r="R372" s="90" t="s">
        <v>24</v>
      </c>
      <c r="S372" s="90" t="s">
        <v>53</v>
      </c>
      <c r="T372" s="210" t="s">
        <v>1417</v>
      </c>
      <c r="U372" s="206" t="s">
        <v>1417</v>
      </c>
      <c r="V372" s="211" t="s">
        <v>465</v>
      </c>
    </row>
    <row r="373" spans="1:22" ht="24" hidden="1">
      <c r="A373" s="5" t="s">
        <v>469</v>
      </c>
      <c r="B373" s="3" t="s">
        <v>1194</v>
      </c>
      <c r="C373" s="206" t="s">
        <v>1289</v>
      </c>
      <c r="D373" s="89" t="s">
        <v>470</v>
      </c>
      <c r="E373" s="206" t="s">
        <v>1289</v>
      </c>
      <c r="F373" s="206" t="s">
        <v>1289</v>
      </c>
      <c r="G373" s="105" t="s">
        <v>8</v>
      </c>
      <c r="H373" s="206" t="s">
        <v>1418</v>
      </c>
      <c r="I373" s="35" t="s">
        <v>13</v>
      </c>
      <c r="J373" s="249" t="s">
        <v>18</v>
      </c>
      <c r="K373" s="89" t="s">
        <v>883</v>
      </c>
      <c r="L373" s="206" t="s">
        <v>1417</v>
      </c>
      <c r="M373" s="208">
        <v>2159</v>
      </c>
      <c r="N373" s="206" t="s">
        <v>1417</v>
      </c>
      <c r="O373" s="35" t="s">
        <v>63</v>
      </c>
      <c r="P373" s="90" t="s">
        <v>63</v>
      </c>
      <c r="Q373" s="208" t="s">
        <v>1535</v>
      </c>
      <c r="R373" s="90" t="s">
        <v>24</v>
      </c>
      <c r="S373" s="90" t="s">
        <v>53</v>
      </c>
      <c r="T373" s="210" t="s">
        <v>1417</v>
      </c>
      <c r="U373" s="206" t="s">
        <v>1417</v>
      </c>
      <c r="V373" s="211" t="s">
        <v>465</v>
      </c>
    </row>
    <row r="374" spans="1:22" ht="24" hidden="1">
      <c r="A374" s="5" t="s">
        <v>473</v>
      </c>
      <c r="B374" s="3" t="s">
        <v>1194</v>
      </c>
      <c r="C374" s="206" t="s">
        <v>1289</v>
      </c>
      <c r="D374" s="89" t="s">
        <v>474</v>
      </c>
      <c r="E374" s="206" t="s">
        <v>1289</v>
      </c>
      <c r="F374" s="206" t="s">
        <v>1289</v>
      </c>
      <c r="G374" s="105" t="s">
        <v>8</v>
      </c>
      <c r="H374" s="206" t="s">
        <v>1418</v>
      </c>
      <c r="I374" s="35" t="s">
        <v>13</v>
      </c>
      <c r="J374" s="249" t="s">
        <v>18</v>
      </c>
      <c r="K374" s="89" t="s">
        <v>883</v>
      </c>
      <c r="L374" s="206" t="s">
        <v>1417</v>
      </c>
      <c r="M374" s="208">
        <v>7839</v>
      </c>
      <c r="N374" s="206" t="s">
        <v>1417</v>
      </c>
      <c r="O374" s="35" t="s">
        <v>63</v>
      </c>
      <c r="P374" s="90" t="s">
        <v>63</v>
      </c>
      <c r="Q374" s="208" t="s">
        <v>1536</v>
      </c>
      <c r="R374" s="90" t="s">
        <v>24</v>
      </c>
      <c r="S374" s="90" t="s">
        <v>53</v>
      </c>
      <c r="T374" s="210" t="s">
        <v>1417</v>
      </c>
      <c r="U374" s="206" t="s">
        <v>1417</v>
      </c>
      <c r="V374" s="211" t="s">
        <v>465</v>
      </c>
    </row>
    <row r="375" spans="1:22" ht="36" hidden="1">
      <c r="A375" s="5" t="s">
        <v>471</v>
      </c>
      <c r="B375" s="3" t="s">
        <v>1194</v>
      </c>
      <c r="C375" s="206" t="s">
        <v>1289</v>
      </c>
      <c r="D375" s="89" t="s">
        <v>472</v>
      </c>
      <c r="E375" s="206" t="s">
        <v>1289</v>
      </c>
      <c r="F375" s="206" t="s">
        <v>1289</v>
      </c>
      <c r="G375" s="105" t="s">
        <v>8</v>
      </c>
      <c r="H375" s="206" t="s">
        <v>1418</v>
      </c>
      <c r="I375" s="35" t="s">
        <v>13</v>
      </c>
      <c r="J375" s="249" t="s">
        <v>18</v>
      </c>
      <c r="K375" s="89" t="s">
        <v>883</v>
      </c>
      <c r="L375" s="206" t="s">
        <v>1417</v>
      </c>
      <c r="M375" s="208">
        <v>5499</v>
      </c>
      <c r="N375" s="206" t="s">
        <v>1417</v>
      </c>
      <c r="O375" s="35" t="s">
        <v>63</v>
      </c>
      <c r="P375" s="90" t="s">
        <v>63</v>
      </c>
      <c r="Q375" s="208" t="s">
        <v>1537</v>
      </c>
      <c r="R375" s="90" t="s">
        <v>24</v>
      </c>
      <c r="S375" s="90" t="s">
        <v>53</v>
      </c>
      <c r="T375" s="210" t="s">
        <v>1417</v>
      </c>
      <c r="U375" s="206" t="s">
        <v>1417</v>
      </c>
      <c r="V375" s="211" t="s">
        <v>465</v>
      </c>
    </row>
    <row r="376" spans="1:22" ht="82.5" hidden="1" customHeight="1">
      <c r="A376" s="5" t="s">
        <v>1199</v>
      </c>
      <c r="B376" s="3" t="s">
        <v>1194</v>
      </c>
      <c r="C376" s="105" t="s">
        <v>1300</v>
      </c>
      <c r="D376" s="105" t="s">
        <v>1300</v>
      </c>
      <c r="E376" s="206" t="s">
        <v>1289</v>
      </c>
      <c r="F376" s="206" t="s">
        <v>1289</v>
      </c>
      <c r="G376" s="105" t="s">
        <v>1300</v>
      </c>
      <c r="H376" s="105" t="s">
        <v>1300</v>
      </c>
      <c r="I376" s="105" t="s">
        <v>1300</v>
      </c>
      <c r="J376" s="89" t="s">
        <v>18</v>
      </c>
      <c r="K376" s="90" t="s">
        <v>883</v>
      </c>
      <c r="L376" s="206" t="s">
        <v>1417</v>
      </c>
      <c r="M376" s="215">
        <v>8707</v>
      </c>
      <c r="N376" s="35" t="s">
        <v>1573</v>
      </c>
      <c r="O376" s="35" t="s">
        <v>63</v>
      </c>
      <c r="P376" s="206" t="s">
        <v>1289</v>
      </c>
      <c r="Q376" s="234" t="s">
        <v>1574</v>
      </c>
      <c r="R376" s="100" t="s">
        <v>210</v>
      </c>
      <c r="S376" s="105" t="s">
        <v>1300</v>
      </c>
      <c r="T376" s="94" t="s">
        <v>1300</v>
      </c>
      <c r="U376" s="105" t="s">
        <v>1300</v>
      </c>
      <c r="V376" s="211" t="s">
        <v>465</v>
      </c>
    </row>
    <row r="377" spans="1:22" ht="82.5" hidden="1" customHeight="1">
      <c r="A377" s="94" t="s">
        <v>1313</v>
      </c>
      <c r="B377" s="90" t="s">
        <v>1610</v>
      </c>
      <c r="C377" s="206" t="s">
        <v>1289</v>
      </c>
      <c r="D377" s="206" t="s">
        <v>1289</v>
      </c>
      <c r="E377" s="206" t="s">
        <v>1289</v>
      </c>
      <c r="F377" s="206" t="s">
        <v>1289</v>
      </c>
      <c r="G377" s="397" t="s">
        <v>1117</v>
      </c>
      <c r="H377" s="206" t="s">
        <v>1418</v>
      </c>
      <c r="I377" s="35" t="s">
        <v>1428</v>
      </c>
      <c r="J377" s="35" t="s">
        <v>16</v>
      </c>
      <c r="K377" s="35" t="s">
        <v>19</v>
      </c>
      <c r="L377" s="35">
        <v>558</v>
      </c>
      <c r="M377" s="35">
        <v>558</v>
      </c>
      <c r="N377" s="206" t="s">
        <v>1289</v>
      </c>
      <c r="O377" s="212" t="s">
        <v>62</v>
      </c>
      <c r="P377" s="206" t="s">
        <v>1289</v>
      </c>
      <c r="Q377" s="209">
        <v>4157.9074999999993</v>
      </c>
      <c r="R377" s="100" t="s">
        <v>24</v>
      </c>
      <c r="S377" s="94" t="s">
        <v>31</v>
      </c>
      <c r="T377" s="210" t="s">
        <v>1417</v>
      </c>
      <c r="U377" s="94" t="s">
        <v>1429</v>
      </c>
      <c r="V377" s="94" t="s">
        <v>1430</v>
      </c>
    </row>
    <row r="378" spans="1:22" ht="82.5" hidden="1" customHeight="1">
      <c r="A378" s="94" t="s">
        <v>1321</v>
      </c>
      <c r="B378" s="90" t="s">
        <v>1610</v>
      </c>
      <c r="C378" s="206" t="s">
        <v>1289</v>
      </c>
      <c r="D378" s="206" t="s">
        <v>1289</v>
      </c>
      <c r="E378" s="206" t="s">
        <v>1289</v>
      </c>
      <c r="F378" s="206" t="s">
        <v>1289</v>
      </c>
      <c r="G378" s="397" t="s">
        <v>1117</v>
      </c>
      <c r="H378" s="206" t="s">
        <v>1418</v>
      </c>
      <c r="I378" s="35" t="s">
        <v>1440</v>
      </c>
      <c r="J378" s="35" t="s">
        <v>16</v>
      </c>
      <c r="K378" s="35" t="s">
        <v>19</v>
      </c>
      <c r="L378" s="35">
        <v>81</v>
      </c>
      <c r="M378" s="35">
        <v>81</v>
      </c>
      <c r="N378" s="206" t="s">
        <v>1289</v>
      </c>
      <c r="O378" s="212" t="s">
        <v>62</v>
      </c>
      <c r="P378" s="206" t="s">
        <v>1289</v>
      </c>
      <c r="Q378" s="209">
        <v>599.80500000000006</v>
      </c>
      <c r="R378" s="100" t="s">
        <v>24</v>
      </c>
      <c r="S378" s="90" t="s">
        <v>25</v>
      </c>
      <c r="T378" s="210" t="s">
        <v>1417</v>
      </c>
      <c r="U378" s="94" t="s">
        <v>1429</v>
      </c>
      <c r="V378" s="94" t="s">
        <v>1430</v>
      </c>
    </row>
    <row r="379" spans="1:22" ht="82.5" hidden="1" customHeight="1">
      <c r="A379" s="94" t="s">
        <v>1333</v>
      </c>
      <c r="B379" s="90" t="s">
        <v>1610</v>
      </c>
      <c r="C379" s="206" t="s">
        <v>1289</v>
      </c>
      <c r="D379" s="206" t="s">
        <v>1289</v>
      </c>
      <c r="E379" s="206" t="s">
        <v>1289</v>
      </c>
      <c r="F379" s="206" t="s">
        <v>1289</v>
      </c>
      <c r="G379" s="397" t="s">
        <v>1117</v>
      </c>
      <c r="H379" s="206" t="s">
        <v>1418</v>
      </c>
      <c r="I379" s="35" t="s">
        <v>1452</v>
      </c>
      <c r="J379" s="35" t="s">
        <v>16</v>
      </c>
      <c r="K379" s="35" t="s">
        <v>19</v>
      </c>
      <c r="L379" s="35">
        <v>236</v>
      </c>
      <c r="M379" s="35">
        <v>232</v>
      </c>
      <c r="N379" s="206" t="s">
        <v>1289</v>
      </c>
      <c r="O379" s="212" t="s">
        <v>62</v>
      </c>
      <c r="P379" s="206" t="s">
        <v>1289</v>
      </c>
      <c r="Q379" s="209">
        <v>858.98</v>
      </c>
      <c r="R379" s="100" t="s">
        <v>24</v>
      </c>
      <c r="S379" s="90" t="s">
        <v>25</v>
      </c>
      <c r="T379" s="210" t="s">
        <v>1417</v>
      </c>
      <c r="U379" s="94" t="s">
        <v>1429</v>
      </c>
      <c r="V379" s="94" t="s">
        <v>1430</v>
      </c>
    </row>
    <row r="380" spans="1:22" ht="82.5" hidden="1" customHeight="1">
      <c r="A380" s="94" t="s">
        <v>1341</v>
      </c>
      <c r="B380" s="90" t="s">
        <v>1610</v>
      </c>
      <c r="C380" s="206" t="s">
        <v>1289</v>
      </c>
      <c r="D380" s="206" t="s">
        <v>1289</v>
      </c>
      <c r="E380" s="206" t="s">
        <v>1289</v>
      </c>
      <c r="F380" s="206" t="s">
        <v>1289</v>
      </c>
      <c r="G380" s="397" t="s">
        <v>1117</v>
      </c>
      <c r="H380" s="206" t="s">
        <v>1418</v>
      </c>
      <c r="I380" s="35" t="s">
        <v>1452</v>
      </c>
      <c r="J380" s="35" t="s">
        <v>16</v>
      </c>
      <c r="K380" s="35" t="s">
        <v>19</v>
      </c>
      <c r="L380" s="35">
        <v>5000</v>
      </c>
      <c r="M380" s="35">
        <v>4100</v>
      </c>
      <c r="N380" s="206" t="s">
        <v>1289</v>
      </c>
      <c r="O380" s="212" t="s">
        <v>62</v>
      </c>
      <c r="P380" s="206" t="s">
        <v>1289</v>
      </c>
      <c r="Q380" s="209">
        <v>10275.691907</v>
      </c>
      <c r="R380" s="100" t="s">
        <v>24</v>
      </c>
      <c r="S380" s="90" t="s">
        <v>25</v>
      </c>
      <c r="T380" s="210" t="s">
        <v>1417</v>
      </c>
      <c r="U380" s="94" t="s">
        <v>1429</v>
      </c>
      <c r="V380" s="94" t="s">
        <v>1430</v>
      </c>
    </row>
    <row r="381" spans="1:22" ht="82.5" hidden="1" customHeight="1">
      <c r="A381" s="94" t="s">
        <v>1346</v>
      </c>
      <c r="B381" s="90" t="s">
        <v>1610</v>
      </c>
      <c r="C381" s="206" t="s">
        <v>1289</v>
      </c>
      <c r="D381" s="206" t="s">
        <v>1289</v>
      </c>
      <c r="E381" s="206" t="s">
        <v>1289</v>
      </c>
      <c r="F381" s="206" t="s">
        <v>1289</v>
      </c>
      <c r="G381" s="397" t="s">
        <v>1117</v>
      </c>
      <c r="H381" s="206" t="s">
        <v>1418</v>
      </c>
      <c r="I381" s="35" t="s">
        <v>1474</v>
      </c>
      <c r="J381" s="35" t="s">
        <v>18</v>
      </c>
      <c r="K381" s="35" t="s">
        <v>19</v>
      </c>
      <c r="L381" s="35">
        <v>106</v>
      </c>
      <c r="M381" s="35">
        <v>106</v>
      </c>
      <c r="N381" s="206" t="s">
        <v>1289</v>
      </c>
      <c r="O381" s="212" t="s">
        <v>62</v>
      </c>
      <c r="P381" s="206" t="s">
        <v>1289</v>
      </c>
      <c r="Q381" s="209">
        <v>785.91723460000003</v>
      </c>
      <c r="R381" s="100" t="s">
        <v>24</v>
      </c>
      <c r="S381" s="94" t="s">
        <v>1422</v>
      </c>
      <c r="T381" s="210" t="s">
        <v>1417</v>
      </c>
      <c r="U381" s="94" t="s">
        <v>1429</v>
      </c>
      <c r="V381" s="94" t="s">
        <v>1430</v>
      </c>
    </row>
    <row r="382" spans="1:22" ht="82.5" hidden="1" customHeight="1">
      <c r="A382" s="94" t="s">
        <v>180</v>
      </c>
      <c r="B382" s="90" t="s">
        <v>1610</v>
      </c>
      <c r="C382" s="206" t="s">
        <v>1289</v>
      </c>
      <c r="D382" s="206" t="s">
        <v>1289</v>
      </c>
      <c r="E382" s="206" t="s">
        <v>1289</v>
      </c>
      <c r="F382" s="206" t="s">
        <v>1289</v>
      </c>
      <c r="G382" s="397" t="s">
        <v>1117</v>
      </c>
      <c r="H382" s="206" t="s">
        <v>1418</v>
      </c>
      <c r="I382" s="35" t="s">
        <v>1482</v>
      </c>
      <c r="J382" s="35" t="s">
        <v>16</v>
      </c>
      <c r="K382" s="35" t="s">
        <v>19</v>
      </c>
      <c r="L382" s="35">
        <v>380</v>
      </c>
      <c r="M382" s="35">
        <v>360</v>
      </c>
      <c r="N382" s="206" t="s">
        <v>1289</v>
      </c>
      <c r="O382" s="212" t="s">
        <v>62</v>
      </c>
      <c r="P382" s="206" t="s">
        <v>1289</v>
      </c>
      <c r="Q382" s="209">
        <v>80368.893840000004</v>
      </c>
      <c r="R382" s="100" t="s">
        <v>24</v>
      </c>
      <c r="S382" s="94" t="s">
        <v>53</v>
      </c>
      <c r="T382" s="210" t="s">
        <v>1417</v>
      </c>
      <c r="U382" s="94" t="s">
        <v>1429</v>
      </c>
      <c r="V382" s="94" t="s">
        <v>1430</v>
      </c>
    </row>
    <row r="383" spans="1:22" ht="82.5" hidden="1" customHeight="1">
      <c r="A383" s="94" t="s">
        <v>1622</v>
      </c>
      <c r="B383" s="90" t="s">
        <v>1610</v>
      </c>
      <c r="C383" s="206" t="s">
        <v>1289</v>
      </c>
      <c r="D383" s="206" t="s">
        <v>1289</v>
      </c>
      <c r="E383" s="206" t="s">
        <v>1289</v>
      </c>
      <c r="F383" s="206" t="s">
        <v>1289</v>
      </c>
      <c r="G383" s="397" t="s">
        <v>1117</v>
      </c>
      <c r="H383" s="206" t="s">
        <v>1418</v>
      </c>
      <c r="I383" s="35" t="s">
        <v>1452</v>
      </c>
      <c r="J383" s="35" t="s">
        <v>18</v>
      </c>
      <c r="K383" s="35" t="s">
        <v>19</v>
      </c>
      <c r="L383" s="35">
        <v>8100</v>
      </c>
      <c r="M383" s="35">
        <v>4200</v>
      </c>
      <c r="N383" s="206" t="s">
        <v>1289</v>
      </c>
      <c r="O383" s="212" t="s">
        <v>63</v>
      </c>
      <c r="P383" s="206" t="s">
        <v>1289</v>
      </c>
      <c r="Q383" s="209">
        <v>12440.400000000001</v>
      </c>
      <c r="R383" s="100" t="s">
        <v>1621</v>
      </c>
      <c r="S383" s="206" t="s">
        <v>1289</v>
      </c>
      <c r="T383" s="94">
        <v>2015</v>
      </c>
      <c r="U383" s="94" t="s">
        <v>1429</v>
      </c>
      <c r="V383" s="94" t="s">
        <v>1430</v>
      </c>
    </row>
    <row r="384" spans="1:22" ht="82.5" hidden="1" customHeight="1">
      <c r="A384" s="94" t="s">
        <v>1352</v>
      </c>
      <c r="B384" s="90" t="s">
        <v>1610</v>
      </c>
      <c r="C384" s="206" t="s">
        <v>1289</v>
      </c>
      <c r="D384" s="206" t="s">
        <v>1289</v>
      </c>
      <c r="E384" s="206" t="s">
        <v>1289</v>
      </c>
      <c r="F384" s="206" t="s">
        <v>1289</v>
      </c>
      <c r="G384" s="397" t="s">
        <v>1117</v>
      </c>
      <c r="H384" s="206" t="s">
        <v>1418</v>
      </c>
      <c r="I384" s="35" t="s">
        <v>1428</v>
      </c>
      <c r="J384" s="35" t="s">
        <v>18</v>
      </c>
      <c r="K384" s="35" t="s">
        <v>19</v>
      </c>
      <c r="L384" s="35">
        <v>60</v>
      </c>
      <c r="M384" s="35">
        <v>60</v>
      </c>
      <c r="N384" s="206" t="s">
        <v>1289</v>
      </c>
      <c r="O384" s="212" t="s">
        <v>62</v>
      </c>
      <c r="P384" s="206" t="s">
        <v>1289</v>
      </c>
      <c r="Q384" s="209">
        <v>298.17150720000001</v>
      </c>
      <c r="R384" s="100" t="s">
        <v>24</v>
      </c>
      <c r="S384" s="94" t="s">
        <v>31</v>
      </c>
      <c r="T384" s="210" t="s">
        <v>1417</v>
      </c>
      <c r="U384" s="94" t="s">
        <v>1429</v>
      </c>
      <c r="V384" s="94" t="s">
        <v>1430</v>
      </c>
    </row>
    <row r="385" spans="1:22" ht="82.5" hidden="1" customHeight="1">
      <c r="A385" s="94" t="s">
        <v>1353</v>
      </c>
      <c r="B385" s="90" t="s">
        <v>1610</v>
      </c>
      <c r="C385" s="206" t="s">
        <v>1289</v>
      </c>
      <c r="D385" s="206" t="s">
        <v>1289</v>
      </c>
      <c r="E385" s="206" t="s">
        <v>1289</v>
      </c>
      <c r="F385" s="206" t="s">
        <v>1289</v>
      </c>
      <c r="G385" s="397" t="s">
        <v>1117</v>
      </c>
      <c r="H385" s="206" t="s">
        <v>1418</v>
      </c>
      <c r="I385" s="35" t="s">
        <v>1482</v>
      </c>
      <c r="J385" s="35" t="s">
        <v>18</v>
      </c>
      <c r="K385" s="35" t="s">
        <v>19</v>
      </c>
      <c r="L385" s="35">
        <v>230</v>
      </c>
      <c r="M385" s="35">
        <v>230</v>
      </c>
      <c r="N385" s="206" t="s">
        <v>1289</v>
      </c>
      <c r="O385" s="212" t="s">
        <v>62</v>
      </c>
      <c r="P385" s="206" t="s">
        <v>1289</v>
      </c>
      <c r="Q385" s="209">
        <v>1721.6625000000001</v>
      </c>
      <c r="R385" s="100" t="s">
        <v>24</v>
      </c>
      <c r="S385" s="94" t="s">
        <v>53</v>
      </c>
      <c r="T385" s="210" t="s">
        <v>1417</v>
      </c>
      <c r="U385" s="94" t="s">
        <v>1429</v>
      </c>
      <c r="V385" s="94" t="s">
        <v>1430</v>
      </c>
    </row>
    <row r="386" spans="1:22" ht="82.5" hidden="1" customHeight="1">
      <c r="A386" s="94" t="s">
        <v>1354</v>
      </c>
      <c r="B386" s="90" t="s">
        <v>1610</v>
      </c>
      <c r="C386" s="206" t="s">
        <v>1289</v>
      </c>
      <c r="D386" s="206" t="s">
        <v>1289</v>
      </c>
      <c r="E386" s="206" t="s">
        <v>1289</v>
      </c>
      <c r="F386" s="206" t="s">
        <v>1289</v>
      </c>
      <c r="G386" s="397" t="s">
        <v>1117</v>
      </c>
      <c r="H386" s="206" t="s">
        <v>1418</v>
      </c>
      <c r="I386" s="35" t="s">
        <v>1452</v>
      </c>
      <c r="J386" s="35" t="s">
        <v>16</v>
      </c>
      <c r="K386" s="35" t="s">
        <v>19</v>
      </c>
      <c r="L386" s="35">
        <v>200</v>
      </c>
      <c r="M386" s="35">
        <v>100</v>
      </c>
      <c r="N386" s="206" t="s">
        <v>1289</v>
      </c>
      <c r="O386" s="212" t="s">
        <v>62</v>
      </c>
      <c r="P386" s="206" t="s">
        <v>1289</v>
      </c>
      <c r="Q386" s="209">
        <v>382.59117300000003</v>
      </c>
      <c r="R386" s="100" t="s">
        <v>24</v>
      </c>
      <c r="S386" s="90" t="s">
        <v>25</v>
      </c>
      <c r="T386" s="210" t="s">
        <v>1417</v>
      </c>
      <c r="U386" s="94" t="s">
        <v>1429</v>
      </c>
      <c r="V386" s="94" t="s">
        <v>1430</v>
      </c>
    </row>
    <row r="387" spans="1:22" ht="82.5" hidden="1" customHeight="1">
      <c r="A387" s="94" t="s">
        <v>1362</v>
      </c>
      <c r="B387" s="90" t="s">
        <v>1610</v>
      </c>
      <c r="C387" s="206" t="s">
        <v>1289</v>
      </c>
      <c r="D387" s="206" t="s">
        <v>1289</v>
      </c>
      <c r="E387" s="206" t="s">
        <v>1289</v>
      </c>
      <c r="F387" s="206" t="s">
        <v>1289</v>
      </c>
      <c r="G387" s="397" t="s">
        <v>1117</v>
      </c>
      <c r="H387" s="206" t="s">
        <v>1418</v>
      </c>
      <c r="I387" s="35" t="s">
        <v>1452</v>
      </c>
      <c r="J387" s="35" t="s">
        <v>16</v>
      </c>
      <c r="K387" s="35" t="s">
        <v>19</v>
      </c>
      <c r="L387" s="35">
        <v>19700</v>
      </c>
      <c r="M387" s="35">
        <v>13400</v>
      </c>
      <c r="N387" s="206" t="s">
        <v>1289</v>
      </c>
      <c r="O387" s="212" t="s">
        <v>62</v>
      </c>
      <c r="P387" s="206" t="s">
        <v>1289</v>
      </c>
      <c r="Q387" s="209">
        <v>33766.598583999999</v>
      </c>
      <c r="R387" s="100" t="s">
        <v>24</v>
      </c>
      <c r="S387" s="90" t="s">
        <v>25</v>
      </c>
      <c r="T387" s="210" t="s">
        <v>1417</v>
      </c>
      <c r="U387" s="94" t="s">
        <v>1429</v>
      </c>
      <c r="V387" s="94" t="s">
        <v>1430</v>
      </c>
    </row>
    <row r="388" spans="1:22" ht="82.5" hidden="1" customHeight="1">
      <c r="A388" s="94" t="s">
        <v>1368</v>
      </c>
      <c r="B388" s="90" t="s">
        <v>1610</v>
      </c>
      <c r="C388" s="206" t="s">
        <v>1289</v>
      </c>
      <c r="D388" s="206" t="s">
        <v>1289</v>
      </c>
      <c r="E388" s="206" t="s">
        <v>1289</v>
      </c>
      <c r="F388" s="206" t="s">
        <v>1289</v>
      </c>
      <c r="G388" s="397" t="s">
        <v>1117</v>
      </c>
      <c r="H388" s="206" t="s">
        <v>1418</v>
      </c>
      <c r="I388" s="35" t="s">
        <v>1452</v>
      </c>
      <c r="J388" s="35" t="s">
        <v>18</v>
      </c>
      <c r="K388" s="35" t="s">
        <v>19</v>
      </c>
      <c r="L388" s="35">
        <v>158</v>
      </c>
      <c r="M388" s="35">
        <v>158</v>
      </c>
      <c r="N388" s="206" t="s">
        <v>1289</v>
      </c>
      <c r="O388" s="212" t="s">
        <v>62</v>
      </c>
      <c r="P388" s="206" t="s">
        <v>1289</v>
      </c>
      <c r="Q388" s="209">
        <v>1181.0975000000001</v>
      </c>
      <c r="R388" s="100" t="s">
        <v>24</v>
      </c>
      <c r="S388" s="94" t="s">
        <v>31</v>
      </c>
      <c r="T388" s="210" t="s">
        <v>1417</v>
      </c>
      <c r="U388" s="94" t="s">
        <v>1429</v>
      </c>
      <c r="V388" s="94" t="s">
        <v>1430</v>
      </c>
    </row>
    <row r="389" spans="1:22" ht="82.5" hidden="1" customHeight="1">
      <c r="A389" s="94" t="s">
        <v>1379</v>
      </c>
      <c r="B389" s="90" t="s">
        <v>1610</v>
      </c>
      <c r="C389" s="206" t="s">
        <v>1289</v>
      </c>
      <c r="D389" s="206" t="s">
        <v>1289</v>
      </c>
      <c r="E389" s="206" t="s">
        <v>1289</v>
      </c>
      <c r="F389" s="206" t="s">
        <v>1289</v>
      </c>
      <c r="G389" s="397" t="s">
        <v>1117</v>
      </c>
      <c r="H389" s="206" t="s">
        <v>1418</v>
      </c>
      <c r="I389" s="35" t="s">
        <v>1482</v>
      </c>
      <c r="J389" s="35" t="s">
        <v>16</v>
      </c>
      <c r="K389" s="35" t="s">
        <v>19</v>
      </c>
      <c r="L389" s="35">
        <v>500</v>
      </c>
      <c r="M389" s="35">
        <v>300</v>
      </c>
      <c r="N389" s="206" t="s">
        <v>1289</v>
      </c>
      <c r="O389" s="212" t="s">
        <v>62</v>
      </c>
      <c r="P389" s="206" t="s">
        <v>1289</v>
      </c>
      <c r="Q389" s="209">
        <v>1851.2203799999997</v>
      </c>
      <c r="R389" s="100" t="s">
        <v>24</v>
      </c>
      <c r="S389" s="90" t="s">
        <v>25</v>
      </c>
      <c r="T389" s="210" t="s">
        <v>1417</v>
      </c>
      <c r="U389" s="94" t="s">
        <v>1429</v>
      </c>
      <c r="V389" s="94" t="s">
        <v>1430</v>
      </c>
    </row>
    <row r="390" spans="1:22" ht="82.5" hidden="1" customHeight="1">
      <c r="A390" s="94" t="s">
        <v>1385</v>
      </c>
      <c r="B390" s="90" t="s">
        <v>1610</v>
      </c>
      <c r="C390" s="206" t="s">
        <v>1289</v>
      </c>
      <c r="D390" s="206" t="s">
        <v>1289</v>
      </c>
      <c r="E390" s="206" t="s">
        <v>1289</v>
      </c>
      <c r="F390" s="206" t="s">
        <v>1289</v>
      </c>
      <c r="G390" s="397" t="s">
        <v>1117</v>
      </c>
      <c r="H390" s="206" t="s">
        <v>1418</v>
      </c>
      <c r="I390" s="35" t="s">
        <v>1428</v>
      </c>
      <c r="J390" s="35" t="s">
        <v>18</v>
      </c>
      <c r="K390" s="35" t="s">
        <v>19</v>
      </c>
      <c r="L390" s="35">
        <v>416</v>
      </c>
      <c r="M390" s="35">
        <v>416</v>
      </c>
      <c r="N390" s="206" t="s">
        <v>1289</v>
      </c>
      <c r="O390" s="212" t="s">
        <v>62</v>
      </c>
      <c r="P390" s="206" t="s">
        <v>1289</v>
      </c>
      <c r="Q390" s="209">
        <v>519.33725355680008</v>
      </c>
      <c r="R390" s="100" t="s">
        <v>24</v>
      </c>
      <c r="S390" s="94" t="s">
        <v>201</v>
      </c>
      <c r="T390" s="210" t="s">
        <v>1417</v>
      </c>
      <c r="U390" s="94" t="s">
        <v>1429</v>
      </c>
      <c r="V390" s="94" t="s">
        <v>1430</v>
      </c>
    </row>
    <row r="391" spans="1:22" ht="82.5" hidden="1" customHeight="1">
      <c r="A391" s="94" t="s">
        <v>1386</v>
      </c>
      <c r="B391" s="90" t="s">
        <v>1610</v>
      </c>
      <c r="C391" s="206" t="s">
        <v>1289</v>
      </c>
      <c r="D391" s="206" t="s">
        <v>1289</v>
      </c>
      <c r="E391" s="206" t="s">
        <v>1289</v>
      </c>
      <c r="F391" s="206" t="s">
        <v>1289</v>
      </c>
      <c r="G391" s="397" t="s">
        <v>1117</v>
      </c>
      <c r="H391" s="206" t="s">
        <v>1418</v>
      </c>
      <c r="I391" s="35" t="s">
        <v>1531</v>
      </c>
      <c r="J391" s="35" t="s">
        <v>16</v>
      </c>
      <c r="K391" s="35" t="s">
        <v>19</v>
      </c>
      <c r="L391" s="35">
        <v>100</v>
      </c>
      <c r="M391" s="35">
        <v>100</v>
      </c>
      <c r="N391" s="206" t="s">
        <v>1289</v>
      </c>
      <c r="O391" s="212" t="s">
        <v>62</v>
      </c>
      <c r="P391" s="206" t="s">
        <v>1289</v>
      </c>
      <c r="Q391" s="209">
        <v>246.83382700000004</v>
      </c>
      <c r="R391" s="100" t="s">
        <v>24</v>
      </c>
      <c r="S391" s="90" t="s">
        <v>25</v>
      </c>
      <c r="T391" s="210" t="s">
        <v>1417</v>
      </c>
      <c r="U391" s="94" t="s">
        <v>1429</v>
      </c>
      <c r="V391" s="94" t="s">
        <v>1430</v>
      </c>
    </row>
    <row r="392" spans="1:22" ht="82.5" hidden="1" customHeight="1">
      <c r="A392" s="94" t="s">
        <v>1397</v>
      </c>
      <c r="B392" s="90" t="s">
        <v>1610</v>
      </c>
      <c r="C392" s="206" t="s">
        <v>1289</v>
      </c>
      <c r="D392" s="206" t="s">
        <v>1289</v>
      </c>
      <c r="E392" s="206" t="s">
        <v>1289</v>
      </c>
      <c r="F392" s="206" t="s">
        <v>1289</v>
      </c>
      <c r="G392" s="397" t="s">
        <v>1117</v>
      </c>
      <c r="H392" s="206" t="s">
        <v>1418</v>
      </c>
      <c r="I392" s="35" t="s">
        <v>1452</v>
      </c>
      <c r="J392" s="35" t="s">
        <v>18</v>
      </c>
      <c r="K392" s="35" t="s">
        <v>19</v>
      </c>
      <c r="L392" s="35">
        <v>144</v>
      </c>
      <c r="M392" s="35">
        <v>144</v>
      </c>
      <c r="N392" s="206" t="s">
        <v>1289</v>
      </c>
      <c r="O392" s="212" t="s">
        <v>62</v>
      </c>
      <c r="P392" s="206" t="s">
        <v>1289</v>
      </c>
      <c r="Q392" s="209">
        <v>716.79629880000005</v>
      </c>
      <c r="R392" s="100" t="s">
        <v>24</v>
      </c>
      <c r="S392" s="94" t="s">
        <v>31</v>
      </c>
      <c r="T392" s="210" t="s">
        <v>1417</v>
      </c>
      <c r="U392" s="94" t="s">
        <v>1429</v>
      </c>
      <c r="V392" s="94" t="s">
        <v>1430</v>
      </c>
    </row>
    <row r="393" spans="1:22" ht="82.5" hidden="1" customHeight="1">
      <c r="A393" s="94" t="s">
        <v>1406</v>
      </c>
      <c r="B393" s="90" t="s">
        <v>1610</v>
      </c>
      <c r="C393" s="206" t="s">
        <v>1289</v>
      </c>
      <c r="D393" s="206" t="s">
        <v>1289</v>
      </c>
      <c r="E393" s="206" t="s">
        <v>1289</v>
      </c>
      <c r="F393" s="206" t="s">
        <v>1289</v>
      </c>
      <c r="G393" s="397" t="s">
        <v>1117</v>
      </c>
      <c r="H393" s="206" t="s">
        <v>1418</v>
      </c>
      <c r="I393" s="35" t="s">
        <v>1428</v>
      </c>
      <c r="J393" s="35" t="s">
        <v>18</v>
      </c>
      <c r="K393" s="35" t="s">
        <v>19</v>
      </c>
      <c r="L393" s="35">
        <v>68</v>
      </c>
      <c r="M393" s="35">
        <v>68</v>
      </c>
      <c r="N393" s="206" t="s">
        <v>1289</v>
      </c>
      <c r="O393" s="212" t="s">
        <v>62</v>
      </c>
      <c r="P393" s="206" t="s">
        <v>1289</v>
      </c>
      <c r="Q393" s="209">
        <v>508.47617300000002</v>
      </c>
      <c r="R393" s="100" t="s">
        <v>24</v>
      </c>
      <c r="S393" s="94" t="s">
        <v>37</v>
      </c>
      <c r="T393" s="210" t="s">
        <v>1417</v>
      </c>
      <c r="U393" s="94" t="s">
        <v>1429</v>
      </c>
      <c r="V393" s="94" t="s">
        <v>1430</v>
      </c>
    </row>
    <row r="394" spans="1:22" ht="82.5" hidden="1" customHeight="1">
      <c r="A394" s="94" t="s">
        <v>1347</v>
      </c>
      <c r="B394" s="90" t="s">
        <v>1613</v>
      </c>
      <c r="C394" s="206" t="s">
        <v>1289</v>
      </c>
      <c r="D394" s="206" t="s">
        <v>1289</v>
      </c>
      <c r="E394" s="206" t="s">
        <v>1289</v>
      </c>
      <c r="F394" s="206" t="s">
        <v>1289</v>
      </c>
      <c r="G394" s="397" t="s">
        <v>1117</v>
      </c>
      <c r="H394" s="206" t="s">
        <v>1418</v>
      </c>
      <c r="I394" s="35" t="s">
        <v>14</v>
      </c>
      <c r="J394" s="35" t="s">
        <v>18</v>
      </c>
      <c r="K394" s="35" t="s">
        <v>19</v>
      </c>
      <c r="L394" s="35">
        <v>3691</v>
      </c>
      <c r="M394" s="35">
        <v>2200</v>
      </c>
      <c r="N394" s="206" t="s">
        <v>1289</v>
      </c>
      <c r="O394" s="212" t="s">
        <v>63</v>
      </c>
      <c r="P394" s="206" t="s">
        <v>1289</v>
      </c>
      <c r="Q394" s="209">
        <v>17646</v>
      </c>
      <c r="R394" s="100" t="s">
        <v>1621</v>
      </c>
      <c r="S394" s="206" t="s">
        <v>1289</v>
      </c>
      <c r="T394" s="94">
        <v>2015</v>
      </c>
      <c r="U394" s="94" t="s">
        <v>1443</v>
      </c>
      <c r="V394" s="94" t="s">
        <v>1476</v>
      </c>
    </row>
    <row r="395" spans="1:22" ht="82.5" hidden="1" customHeight="1">
      <c r="A395" s="94" t="s">
        <v>1348</v>
      </c>
      <c r="B395" s="90" t="s">
        <v>1613</v>
      </c>
      <c r="C395" s="206" t="s">
        <v>1289</v>
      </c>
      <c r="D395" s="206" t="s">
        <v>1289</v>
      </c>
      <c r="E395" s="206" t="s">
        <v>1289</v>
      </c>
      <c r="F395" s="206" t="s">
        <v>1289</v>
      </c>
      <c r="G395" s="397" t="s">
        <v>1117</v>
      </c>
      <c r="H395" s="206" t="s">
        <v>1418</v>
      </c>
      <c r="I395" s="35" t="s">
        <v>1442</v>
      </c>
      <c r="J395" s="35" t="s">
        <v>18</v>
      </c>
      <c r="K395" s="35" t="s">
        <v>19</v>
      </c>
      <c r="L395" s="35">
        <v>44</v>
      </c>
      <c r="M395" s="35">
        <v>9</v>
      </c>
      <c r="N395" s="206" t="s">
        <v>1289</v>
      </c>
      <c r="O395" s="212" t="s">
        <v>63</v>
      </c>
      <c r="P395" s="206" t="s">
        <v>1289</v>
      </c>
      <c r="Q395" s="209">
        <v>153</v>
      </c>
      <c r="R395" s="100" t="s">
        <v>1621</v>
      </c>
      <c r="S395" s="206" t="s">
        <v>1289</v>
      </c>
      <c r="T395" s="94">
        <v>2015</v>
      </c>
      <c r="U395" s="94" t="s">
        <v>1443</v>
      </c>
      <c r="V395" s="94" t="s">
        <v>1476</v>
      </c>
    </row>
    <row r="396" spans="1:22" ht="82.5" hidden="1" customHeight="1">
      <c r="A396" s="94" t="s">
        <v>1358</v>
      </c>
      <c r="B396" s="90" t="s">
        <v>1613</v>
      </c>
      <c r="C396" s="206" t="s">
        <v>1289</v>
      </c>
      <c r="D396" s="206" t="s">
        <v>1289</v>
      </c>
      <c r="E396" s="206" t="s">
        <v>1289</v>
      </c>
      <c r="F396" s="206" t="s">
        <v>1289</v>
      </c>
      <c r="G396" s="397" t="s">
        <v>1117</v>
      </c>
      <c r="H396" s="206" t="s">
        <v>1418</v>
      </c>
      <c r="I396" s="35" t="s">
        <v>14</v>
      </c>
      <c r="J396" s="35" t="s">
        <v>18</v>
      </c>
      <c r="K396" s="35" t="s">
        <v>19</v>
      </c>
      <c r="L396" s="35">
        <v>54</v>
      </c>
      <c r="M396" s="35">
        <v>54</v>
      </c>
      <c r="N396" s="206" t="s">
        <v>1289</v>
      </c>
      <c r="O396" s="212" t="s">
        <v>63</v>
      </c>
      <c r="P396" s="206" t="s">
        <v>1289</v>
      </c>
      <c r="Q396" s="209">
        <v>260</v>
      </c>
      <c r="R396" s="100" t="s">
        <v>1621</v>
      </c>
      <c r="S396" s="206" t="s">
        <v>1289</v>
      </c>
      <c r="T396" s="94">
        <v>2015</v>
      </c>
      <c r="U396" s="94" t="s">
        <v>1443</v>
      </c>
      <c r="V396" s="94" t="s">
        <v>1476</v>
      </c>
    </row>
    <row r="397" spans="1:22" ht="82.5" hidden="1" customHeight="1">
      <c r="A397" s="94" t="s">
        <v>1359</v>
      </c>
      <c r="B397" s="90" t="s">
        <v>1613</v>
      </c>
      <c r="C397" s="206" t="s">
        <v>1289</v>
      </c>
      <c r="D397" s="206" t="s">
        <v>1289</v>
      </c>
      <c r="E397" s="206" t="s">
        <v>1289</v>
      </c>
      <c r="F397" s="206" t="s">
        <v>1289</v>
      </c>
      <c r="G397" s="397" t="s">
        <v>1117</v>
      </c>
      <c r="H397" s="206" t="s">
        <v>1418</v>
      </c>
      <c r="I397" s="35" t="s">
        <v>14</v>
      </c>
      <c r="J397" s="35" t="s">
        <v>18</v>
      </c>
      <c r="K397" s="35" t="s">
        <v>19</v>
      </c>
      <c r="L397" s="35">
        <v>68</v>
      </c>
      <c r="M397" s="35">
        <v>68</v>
      </c>
      <c r="N397" s="206" t="s">
        <v>1289</v>
      </c>
      <c r="O397" s="212" t="s">
        <v>63</v>
      </c>
      <c r="P397" s="206" t="s">
        <v>1289</v>
      </c>
      <c r="Q397" s="209">
        <v>327</v>
      </c>
      <c r="R397" s="100" t="s">
        <v>1621</v>
      </c>
      <c r="S397" s="206" t="s">
        <v>1289</v>
      </c>
      <c r="T397" s="94">
        <v>2015</v>
      </c>
      <c r="U397" s="94" t="s">
        <v>1443</v>
      </c>
      <c r="V397" s="94" t="s">
        <v>1476</v>
      </c>
    </row>
    <row r="398" spans="1:22" ht="82.5" hidden="1" customHeight="1">
      <c r="A398" s="94" t="s">
        <v>1360</v>
      </c>
      <c r="B398" s="90" t="s">
        <v>1613</v>
      </c>
      <c r="C398" s="206" t="s">
        <v>1289</v>
      </c>
      <c r="D398" s="206" t="s">
        <v>1289</v>
      </c>
      <c r="E398" s="206" t="s">
        <v>1289</v>
      </c>
      <c r="F398" s="206" t="s">
        <v>1289</v>
      </c>
      <c r="G398" s="397" t="s">
        <v>1117</v>
      </c>
      <c r="H398" s="206" t="s">
        <v>1418</v>
      </c>
      <c r="I398" s="35" t="s">
        <v>14</v>
      </c>
      <c r="J398" s="35" t="s">
        <v>18</v>
      </c>
      <c r="K398" s="35" t="s">
        <v>19</v>
      </c>
      <c r="L398" s="35">
        <v>101</v>
      </c>
      <c r="M398" s="35">
        <v>101</v>
      </c>
      <c r="N398" s="206" t="s">
        <v>1289</v>
      </c>
      <c r="O398" s="212" t="s">
        <v>63</v>
      </c>
      <c r="P398" s="206" t="s">
        <v>1289</v>
      </c>
      <c r="Q398" s="209">
        <v>486</v>
      </c>
      <c r="R398" s="100" t="s">
        <v>1621</v>
      </c>
      <c r="S398" s="206" t="s">
        <v>1289</v>
      </c>
      <c r="T398" s="94">
        <v>2015</v>
      </c>
      <c r="U398" s="94" t="s">
        <v>1443</v>
      </c>
      <c r="V398" s="94" t="s">
        <v>1476</v>
      </c>
    </row>
    <row r="399" spans="1:22" ht="82.5" hidden="1" customHeight="1">
      <c r="A399" s="94" t="s">
        <v>1399</v>
      </c>
      <c r="B399" s="90" t="s">
        <v>1613</v>
      </c>
      <c r="C399" s="206" t="s">
        <v>1289</v>
      </c>
      <c r="D399" s="206" t="s">
        <v>1289</v>
      </c>
      <c r="E399" s="206" t="s">
        <v>1289</v>
      </c>
      <c r="F399" s="206" t="s">
        <v>1289</v>
      </c>
      <c r="G399" s="397" t="s">
        <v>1117</v>
      </c>
      <c r="H399" s="206" t="s">
        <v>1418</v>
      </c>
      <c r="I399" s="35" t="s">
        <v>1485</v>
      </c>
      <c r="J399" s="35" t="s">
        <v>18</v>
      </c>
      <c r="K399" s="35" t="s">
        <v>19</v>
      </c>
      <c r="L399" s="35">
        <v>6000</v>
      </c>
      <c r="M399" s="35">
        <v>139</v>
      </c>
      <c r="N399" s="206" t="s">
        <v>1289</v>
      </c>
      <c r="O399" s="212" t="s">
        <v>63</v>
      </c>
      <c r="P399" s="206" t="s">
        <v>1289</v>
      </c>
      <c r="Q399" s="209">
        <v>446</v>
      </c>
      <c r="R399" s="100" t="s">
        <v>1621</v>
      </c>
      <c r="S399" s="206" t="s">
        <v>1289</v>
      </c>
      <c r="T399" s="94">
        <v>2015</v>
      </c>
      <c r="U399" s="94" t="s">
        <v>1443</v>
      </c>
      <c r="V399" s="94" t="s">
        <v>1476</v>
      </c>
    </row>
    <row r="400" spans="1:22" ht="82.5" hidden="1" customHeight="1">
      <c r="A400" s="94" t="s">
        <v>1337</v>
      </c>
      <c r="B400" s="90" t="s">
        <v>1618</v>
      </c>
      <c r="C400" s="206" t="s">
        <v>1289</v>
      </c>
      <c r="D400" s="206" t="s">
        <v>1289</v>
      </c>
      <c r="E400" s="206" t="s">
        <v>1289</v>
      </c>
      <c r="F400" s="206" t="s">
        <v>1289</v>
      </c>
      <c r="G400" s="397" t="s">
        <v>1117</v>
      </c>
      <c r="H400" s="206" t="s">
        <v>1418</v>
      </c>
      <c r="I400" s="35" t="s">
        <v>1432</v>
      </c>
      <c r="J400" s="35" t="s">
        <v>16</v>
      </c>
      <c r="K400" s="35" t="s">
        <v>19</v>
      </c>
      <c r="L400" s="35">
        <v>1550</v>
      </c>
      <c r="M400" s="35">
        <v>1282</v>
      </c>
      <c r="N400" s="206" t="s">
        <v>1289</v>
      </c>
      <c r="O400" s="212" t="s">
        <v>62</v>
      </c>
      <c r="P400" s="206" t="s">
        <v>1289</v>
      </c>
      <c r="Q400" s="209">
        <v>8179.0379999999996</v>
      </c>
      <c r="R400" s="100" t="s">
        <v>24</v>
      </c>
      <c r="S400" s="94" t="s">
        <v>53</v>
      </c>
      <c r="T400" s="206" t="s">
        <v>1289</v>
      </c>
      <c r="U400" s="94" t="s">
        <v>1429</v>
      </c>
      <c r="V400" s="94" t="s">
        <v>1463</v>
      </c>
    </row>
    <row r="401" spans="1:22" ht="82.5" hidden="1" customHeight="1">
      <c r="A401" s="94" t="s">
        <v>1322</v>
      </c>
      <c r="B401" s="90" t="s">
        <v>1619</v>
      </c>
      <c r="C401" s="206" t="s">
        <v>1289</v>
      </c>
      <c r="D401" s="206" t="s">
        <v>1289</v>
      </c>
      <c r="E401" s="206" t="s">
        <v>1289</v>
      </c>
      <c r="F401" s="206" t="s">
        <v>1289</v>
      </c>
      <c r="G401" s="397" t="s">
        <v>1117</v>
      </c>
      <c r="H401" s="206" t="s">
        <v>1418</v>
      </c>
      <c r="I401" s="35" t="s">
        <v>1442</v>
      </c>
      <c r="J401" s="35" t="s">
        <v>18</v>
      </c>
      <c r="K401" s="35" t="s">
        <v>19</v>
      </c>
      <c r="L401" s="35">
        <v>115</v>
      </c>
      <c r="M401" s="35">
        <v>73</v>
      </c>
      <c r="N401" s="206" t="s">
        <v>1289</v>
      </c>
      <c r="O401" s="212" t="s">
        <v>63</v>
      </c>
      <c r="P401" s="206" t="s">
        <v>1289</v>
      </c>
      <c r="Q401" s="209">
        <v>238.89250000000001</v>
      </c>
      <c r="R401" s="100" t="s">
        <v>1621</v>
      </c>
      <c r="S401" s="206" t="s">
        <v>1289</v>
      </c>
      <c r="T401" s="94">
        <v>2015</v>
      </c>
      <c r="U401" s="94" t="s">
        <v>1443</v>
      </c>
      <c r="V401" s="94" t="s">
        <v>1444</v>
      </c>
    </row>
    <row r="402" spans="1:22" ht="82.5" hidden="1" customHeight="1">
      <c r="A402" s="94" t="s">
        <v>1323</v>
      </c>
      <c r="B402" s="90" t="s">
        <v>1619</v>
      </c>
      <c r="C402" s="206" t="s">
        <v>1289</v>
      </c>
      <c r="D402" s="206" t="s">
        <v>1289</v>
      </c>
      <c r="E402" s="206" t="s">
        <v>1289</v>
      </c>
      <c r="F402" s="206" t="s">
        <v>1289</v>
      </c>
      <c r="G402" s="397" t="s">
        <v>1117</v>
      </c>
      <c r="H402" s="206" t="s">
        <v>1418</v>
      </c>
      <c r="I402" s="35" t="s">
        <v>1442</v>
      </c>
      <c r="J402" s="35" t="s">
        <v>18</v>
      </c>
      <c r="K402" s="35" t="s">
        <v>19</v>
      </c>
      <c r="L402" s="206" t="s">
        <v>1417</v>
      </c>
      <c r="M402" s="35">
        <v>26</v>
      </c>
      <c r="N402" s="206" t="s">
        <v>1289</v>
      </c>
      <c r="O402" s="212" t="s">
        <v>63</v>
      </c>
      <c r="P402" s="206" t="s">
        <v>1289</v>
      </c>
      <c r="Q402" s="209">
        <v>85.084999999999994</v>
      </c>
      <c r="R402" s="100" t="s">
        <v>1621</v>
      </c>
      <c r="S402" s="206" t="s">
        <v>1289</v>
      </c>
      <c r="T402" s="94">
        <v>2015</v>
      </c>
      <c r="U402" s="94" t="s">
        <v>1443</v>
      </c>
      <c r="V402" s="94" t="s">
        <v>1444</v>
      </c>
    </row>
    <row r="403" spans="1:22" ht="82.5" hidden="1" customHeight="1">
      <c r="A403" s="94" t="s">
        <v>1324</v>
      </c>
      <c r="B403" s="90" t="s">
        <v>1619</v>
      </c>
      <c r="C403" s="206" t="s">
        <v>1289</v>
      </c>
      <c r="D403" s="206" t="s">
        <v>1289</v>
      </c>
      <c r="E403" s="206" t="s">
        <v>1289</v>
      </c>
      <c r="F403" s="206" t="s">
        <v>1289</v>
      </c>
      <c r="G403" s="397" t="s">
        <v>1117</v>
      </c>
      <c r="H403" s="206" t="s">
        <v>1418</v>
      </c>
      <c r="I403" s="35" t="s">
        <v>1442</v>
      </c>
      <c r="J403" s="35" t="s">
        <v>18</v>
      </c>
      <c r="K403" s="35" t="s">
        <v>19</v>
      </c>
      <c r="L403" s="206" t="s">
        <v>1417</v>
      </c>
      <c r="M403" s="35">
        <v>36</v>
      </c>
      <c r="N403" s="206" t="s">
        <v>1289</v>
      </c>
      <c r="O403" s="212" t="s">
        <v>63</v>
      </c>
      <c r="P403" s="206" t="s">
        <v>1289</v>
      </c>
      <c r="Q403" s="209">
        <v>117.81</v>
      </c>
      <c r="R403" s="100" t="s">
        <v>1621</v>
      </c>
      <c r="S403" s="206" t="s">
        <v>1289</v>
      </c>
      <c r="T403" s="94">
        <v>2015</v>
      </c>
      <c r="U403" s="94" t="s">
        <v>1443</v>
      </c>
      <c r="V403" s="94" t="s">
        <v>1444</v>
      </c>
    </row>
    <row r="404" spans="1:22" ht="82.5" hidden="1" customHeight="1">
      <c r="A404" s="94" t="s">
        <v>1325</v>
      </c>
      <c r="B404" s="90" t="s">
        <v>1619</v>
      </c>
      <c r="C404" s="206" t="s">
        <v>1289</v>
      </c>
      <c r="D404" s="206" t="s">
        <v>1289</v>
      </c>
      <c r="E404" s="206" t="s">
        <v>1289</v>
      </c>
      <c r="F404" s="206" t="s">
        <v>1289</v>
      </c>
      <c r="G404" s="397" t="s">
        <v>1117</v>
      </c>
      <c r="H404" s="206" t="s">
        <v>1418</v>
      </c>
      <c r="I404" s="35" t="s">
        <v>1442</v>
      </c>
      <c r="J404" s="35" t="s">
        <v>18</v>
      </c>
      <c r="K404" s="35" t="s">
        <v>19</v>
      </c>
      <c r="L404" s="35">
        <v>50</v>
      </c>
      <c r="M404" s="35">
        <v>14</v>
      </c>
      <c r="N404" s="206" t="s">
        <v>1289</v>
      </c>
      <c r="O404" s="212" t="s">
        <v>63</v>
      </c>
      <c r="P404" s="206" t="s">
        <v>1289</v>
      </c>
      <c r="Q404" s="209">
        <v>45.815000000000005</v>
      </c>
      <c r="R404" s="100" t="s">
        <v>1621</v>
      </c>
      <c r="S404" s="206" t="s">
        <v>1289</v>
      </c>
      <c r="T404" s="94">
        <v>2015</v>
      </c>
      <c r="U404" s="94" t="s">
        <v>1443</v>
      </c>
      <c r="V404" s="94" t="s">
        <v>1444</v>
      </c>
    </row>
    <row r="405" spans="1:22" ht="82.5" hidden="1" customHeight="1">
      <c r="A405" s="94" t="s">
        <v>1326</v>
      </c>
      <c r="B405" s="90" t="s">
        <v>1619</v>
      </c>
      <c r="C405" s="206" t="s">
        <v>1289</v>
      </c>
      <c r="D405" s="206" t="s">
        <v>1289</v>
      </c>
      <c r="E405" s="206" t="s">
        <v>1289</v>
      </c>
      <c r="F405" s="206" t="s">
        <v>1289</v>
      </c>
      <c r="G405" s="397" t="s">
        <v>1117</v>
      </c>
      <c r="H405" s="206" t="s">
        <v>1418</v>
      </c>
      <c r="I405" s="35" t="s">
        <v>1442</v>
      </c>
      <c r="J405" s="35" t="s">
        <v>18</v>
      </c>
      <c r="K405" s="35" t="s">
        <v>19</v>
      </c>
      <c r="L405" s="35">
        <v>28</v>
      </c>
      <c r="M405" s="35">
        <v>20</v>
      </c>
      <c r="N405" s="206" t="s">
        <v>1289</v>
      </c>
      <c r="O405" s="212" t="s">
        <v>63</v>
      </c>
      <c r="P405" s="206" t="s">
        <v>1289</v>
      </c>
      <c r="Q405" s="209">
        <v>65.45</v>
      </c>
      <c r="R405" s="100" t="s">
        <v>1621</v>
      </c>
      <c r="S405" s="206" t="s">
        <v>1289</v>
      </c>
      <c r="T405" s="94">
        <v>2015</v>
      </c>
      <c r="U405" s="94" t="s">
        <v>1443</v>
      </c>
      <c r="V405" s="94" t="s">
        <v>1444</v>
      </c>
    </row>
    <row r="406" spans="1:22" ht="82.5" hidden="1" customHeight="1">
      <c r="A406" s="94" t="s">
        <v>1331</v>
      </c>
      <c r="B406" s="90" t="s">
        <v>1619</v>
      </c>
      <c r="C406" s="206" t="s">
        <v>1289</v>
      </c>
      <c r="D406" s="206" t="s">
        <v>1289</v>
      </c>
      <c r="E406" s="206" t="s">
        <v>1289</v>
      </c>
      <c r="F406" s="206" t="s">
        <v>1289</v>
      </c>
      <c r="G406" s="397" t="s">
        <v>1117</v>
      </c>
      <c r="H406" s="206" t="s">
        <v>1418</v>
      </c>
      <c r="I406" s="35" t="s">
        <v>1442</v>
      </c>
      <c r="J406" s="35" t="s">
        <v>18</v>
      </c>
      <c r="K406" s="35" t="s">
        <v>19</v>
      </c>
      <c r="L406" s="206" t="s">
        <v>1417</v>
      </c>
      <c r="M406" s="35">
        <v>32</v>
      </c>
      <c r="N406" s="206" t="s">
        <v>1289</v>
      </c>
      <c r="O406" s="212" t="s">
        <v>63</v>
      </c>
      <c r="P406" s="206" t="s">
        <v>1289</v>
      </c>
      <c r="Q406" s="209">
        <v>104.72000000000001</v>
      </c>
      <c r="R406" s="100" t="s">
        <v>1621</v>
      </c>
      <c r="S406" s="206" t="s">
        <v>1289</v>
      </c>
      <c r="T406" s="94">
        <v>2015</v>
      </c>
      <c r="U406" s="94" t="s">
        <v>1443</v>
      </c>
      <c r="V406" s="94" t="s">
        <v>1444</v>
      </c>
    </row>
    <row r="407" spans="1:22" ht="82.5" hidden="1" customHeight="1">
      <c r="A407" s="94" t="s">
        <v>1332</v>
      </c>
      <c r="B407" s="90" t="s">
        <v>1619</v>
      </c>
      <c r="C407" s="206" t="s">
        <v>1289</v>
      </c>
      <c r="D407" s="206" t="s">
        <v>1289</v>
      </c>
      <c r="E407" s="206" t="s">
        <v>1289</v>
      </c>
      <c r="F407" s="206" t="s">
        <v>1289</v>
      </c>
      <c r="G407" s="397" t="s">
        <v>1117</v>
      </c>
      <c r="H407" s="206" t="s">
        <v>1418</v>
      </c>
      <c r="I407" s="35" t="s">
        <v>1442</v>
      </c>
      <c r="J407" s="35" t="s">
        <v>18</v>
      </c>
      <c r="K407" s="35" t="s">
        <v>19</v>
      </c>
      <c r="L407" s="206" t="s">
        <v>1417</v>
      </c>
      <c r="M407" s="35">
        <v>15</v>
      </c>
      <c r="N407" s="206" t="s">
        <v>1289</v>
      </c>
      <c r="O407" s="212" t="s">
        <v>63</v>
      </c>
      <c r="P407" s="206" t="s">
        <v>1289</v>
      </c>
      <c r="Q407" s="209">
        <v>49.087500000000006</v>
      </c>
      <c r="R407" s="100" t="s">
        <v>1621</v>
      </c>
      <c r="S407" s="206" t="s">
        <v>1289</v>
      </c>
      <c r="T407" s="94">
        <v>2015</v>
      </c>
      <c r="U407" s="94" t="s">
        <v>1443</v>
      </c>
      <c r="V407" s="94" t="s">
        <v>1444</v>
      </c>
    </row>
    <row r="408" spans="1:22" ht="82.5" hidden="1" customHeight="1">
      <c r="A408" s="94" t="s">
        <v>1335</v>
      </c>
      <c r="B408" s="90" t="s">
        <v>1619</v>
      </c>
      <c r="C408" s="206" t="s">
        <v>1289</v>
      </c>
      <c r="D408" s="206" t="s">
        <v>1289</v>
      </c>
      <c r="E408" s="206" t="s">
        <v>1289</v>
      </c>
      <c r="F408" s="206" t="s">
        <v>1289</v>
      </c>
      <c r="G408" s="397" t="s">
        <v>1117</v>
      </c>
      <c r="H408" s="206" t="s">
        <v>1418</v>
      </c>
      <c r="I408" s="35" t="s">
        <v>1442</v>
      </c>
      <c r="J408" s="35" t="s">
        <v>18</v>
      </c>
      <c r="K408" s="35" t="s">
        <v>19</v>
      </c>
      <c r="L408" s="206" t="s">
        <v>1417</v>
      </c>
      <c r="M408" s="35">
        <v>37</v>
      </c>
      <c r="N408" s="206" t="s">
        <v>1289</v>
      </c>
      <c r="O408" s="212" t="s">
        <v>63</v>
      </c>
      <c r="P408" s="206" t="s">
        <v>1289</v>
      </c>
      <c r="Q408" s="209">
        <v>121.0825</v>
      </c>
      <c r="R408" s="100" t="s">
        <v>1621</v>
      </c>
      <c r="S408" s="206" t="s">
        <v>1289</v>
      </c>
      <c r="T408" s="94">
        <v>2015</v>
      </c>
      <c r="U408" s="94" t="s">
        <v>1443</v>
      </c>
      <c r="V408" s="94" t="s">
        <v>1444</v>
      </c>
    </row>
    <row r="409" spans="1:22" ht="82.5" hidden="1" customHeight="1">
      <c r="A409" s="94" t="s">
        <v>1338</v>
      </c>
      <c r="B409" s="90" t="s">
        <v>1619</v>
      </c>
      <c r="C409" s="206" t="s">
        <v>1289</v>
      </c>
      <c r="D409" s="206" t="s">
        <v>1289</v>
      </c>
      <c r="E409" s="206" t="s">
        <v>1289</v>
      </c>
      <c r="F409" s="206" t="s">
        <v>1289</v>
      </c>
      <c r="G409" s="397" t="s">
        <v>1117</v>
      </c>
      <c r="H409" s="206" t="s">
        <v>1418</v>
      </c>
      <c r="I409" s="35" t="s">
        <v>1442</v>
      </c>
      <c r="J409" s="35" t="s">
        <v>18</v>
      </c>
      <c r="K409" s="35" t="s">
        <v>19</v>
      </c>
      <c r="L409" s="206" t="s">
        <v>1417</v>
      </c>
      <c r="M409" s="35">
        <v>73</v>
      </c>
      <c r="N409" s="206" t="s">
        <v>1289</v>
      </c>
      <c r="O409" s="212" t="s">
        <v>63</v>
      </c>
      <c r="P409" s="206" t="s">
        <v>1289</v>
      </c>
      <c r="Q409" s="209">
        <v>238.89250000000001</v>
      </c>
      <c r="R409" s="100" t="s">
        <v>1621</v>
      </c>
      <c r="S409" s="206" t="s">
        <v>1289</v>
      </c>
      <c r="T409" s="94">
        <v>2015</v>
      </c>
      <c r="U409" s="94" t="s">
        <v>1443</v>
      </c>
      <c r="V409" s="94" t="s">
        <v>1444</v>
      </c>
    </row>
    <row r="410" spans="1:22" ht="82.5" hidden="1" customHeight="1">
      <c r="A410" s="94" t="s">
        <v>1343</v>
      </c>
      <c r="B410" s="90" t="s">
        <v>1619</v>
      </c>
      <c r="C410" s="206" t="s">
        <v>1289</v>
      </c>
      <c r="D410" s="206" t="s">
        <v>1289</v>
      </c>
      <c r="E410" s="206" t="s">
        <v>1289</v>
      </c>
      <c r="F410" s="206" t="s">
        <v>1289</v>
      </c>
      <c r="G410" s="397" t="s">
        <v>1117</v>
      </c>
      <c r="H410" s="206" t="s">
        <v>1418</v>
      </c>
      <c r="I410" s="35" t="s">
        <v>1442</v>
      </c>
      <c r="J410" s="35" t="s">
        <v>18</v>
      </c>
      <c r="K410" s="35" t="s">
        <v>19</v>
      </c>
      <c r="L410" s="35">
        <v>43</v>
      </c>
      <c r="M410" s="35">
        <v>33</v>
      </c>
      <c r="N410" s="206" t="s">
        <v>1289</v>
      </c>
      <c r="O410" s="212" t="s">
        <v>63</v>
      </c>
      <c r="P410" s="206" t="s">
        <v>1289</v>
      </c>
      <c r="Q410" s="209">
        <v>107.99250000000001</v>
      </c>
      <c r="R410" s="100" t="s">
        <v>1621</v>
      </c>
      <c r="S410" s="206" t="s">
        <v>1289</v>
      </c>
      <c r="T410" s="94">
        <v>2015</v>
      </c>
      <c r="U410" s="94" t="s">
        <v>1443</v>
      </c>
      <c r="V410" s="94" t="s">
        <v>1444</v>
      </c>
    </row>
    <row r="411" spans="1:22" ht="82.5" hidden="1" customHeight="1">
      <c r="A411" s="94" t="s">
        <v>1363</v>
      </c>
      <c r="B411" s="90" t="s">
        <v>1619</v>
      </c>
      <c r="C411" s="206" t="s">
        <v>1289</v>
      </c>
      <c r="D411" s="206" t="s">
        <v>1289</v>
      </c>
      <c r="E411" s="206" t="s">
        <v>1289</v>
      </c>
      <c r="F411" s="206" t="s">
        <v>1289</v>
      </c>
      <c r="G411" s="397" t="s">
        <v>1117</v>
      </c>
      <c r="H411" s="206" t="s">
        <v>1418</v>
      </c>
      <c r="I411" s="35" t="s">
        <v>1442</v>
      </c>
      <c r="J411" s="35" t="s">
        <v>18</v>
      </c>
      <c r="K411" s="35" t="s">
        <v>19</v>
      </c>
      <c r="L411" s="35">
        <v>82</v>
      </c>
      <c r="M411" s="35">
        <v>65</v>
      </c>
      <c r="N411" s="206" t="s">
        <v>1289</v>
      </c>
      <c r="O411" s="212" t="s">
        <v>63</v>
      </c>
      <c r="P411" s="206" t="s">
        <v>1289</v>
      </c>
      <c r="Q411" s="209">
        <v>212.71250000000001</v>
      </c>
      <c r="R411" s="100" t="s">
        <v>1621</v>
      </c>
      <c r="S411" s="206" t="s">
        <v>1289</v>
      </c>
      <c r="T411" s="94">
        <v>2015</v>
      </c>
      <c r="U411" s="94" t="s">
        <v>1443</v>
      </c>
      <c r="V411" s="94" t="s">
        <v>1444</v>
      </c>
    </row>
    <row r="412" spans="1:22" ht="82.5" hidden="1" customHeight="1">
      <c r="A412" s="94" t="s">
        <v>1365</v>
      </c>
      <c r="B412" s="90" t="s">
        <v>1619</v>
      </c>
      <c r="C412" s="206" t="s">
        <v>1289</v>
      </c>
      <c r="D412" s="206" t="s">
        <v>1289</v>
      </c>
      <c r="E412" s="206" t="s">
        <v>1289</v>
      </c>
      <c r="F412" s="206" t="s">
        <v>1289</v>
      </c>
      <c r="G412" s="397" t="s">
        <v>1117</v>
      </c>
      <c r="H412" s="206" t="s">
        <v>1418</v>
      </c>
      <c r="I412" s="35" t="s">
        <v>1442</v>
      </c>
      <c r="J412" s="35" t="s">
        <v>18</v>
      </c>
      <c r="K412" s="35" t="s">
        <v>19</v>
      </c>
      <c r="L412" s="206" t="s">
        <v>1417</v>
      </c>
      <c r="M412" s="35">
        <v>47</v>
      </c>
      <c r="N412" s="206" t="s">
        <v>1289</v>
      </c>
      <c r="O412" s="212" t="s">
        <v>63</v>
      </c>
      <c r="P412" s="206" t="s">
        <v>1289</v>
      </c>
      <c r="Q412" s="209">
        <v>153.8075</v>
      </c>
      <c r="R412" s="100" t="s">
        <v>1621</v>
      </c>
      <c r="S412" s="206" t="s">
        <v>1289</v>
      </c>
      <c r="T412" s="94">
        <v>2015</v>
      </c>
      <c r="U412" s="94" t="s">
        <v>1443</v>
      </c>
      <c r="V412" s="94" t="s">
        <v>1444</v>
      </c>
    </row>
    <row r="413" spans="1:22" ht="82.5" hidden="1" customHeight="1">
      <c r="A413" s="94" t="s">
        <v>1366</v>
      </c>
      <c r="B413" s="90" t="s">
        <v>1619</v>
      </c>
      <c r="C413" s="206" t="s">
        <v>1289</v>
      </c>
      <c r="D413" s="206" t="s">
        <v>1289</v>
      </c>
      <c r="E413" s="206" t="s">
        <v>1289</v>
      </c>
      <c r="F413" s="206" t="s">
        <v>1289</v>
      </c>
      <c r="G413" s="397" t="s">
        <v>1117</v>
      </c>
      <c r="H413" s="206" t="s">
        <v>1418</v>
      </c>
      <c r="I413" s="35" t="s">
        <v>1442</v>
      </c>
      <c r="J413" s="35" t="s">
        <v>18</v>
      </c>
      <c r="K413" s="35" t="s">
        <v>19</v>
      </c>
      <c r="L413" s="35">
        <v>148</v>
      </c>
      <c r="M413" s="35">
        <v>54</v>
      </c>
      <c r="N413" s="206" t="s">
        <v>1289</v>
      </c>
      <c r="O413" s="212" t="s">
        <v>63</v>
      </c>
      <c r="P413" s="206" t="s">
        <v>1289</v>
      </c>
      <c r="Q413" s="209">
        <v>176.71500000000003</v>
      </c>
      <c r="R413" s="100" t="s">
        <v>1621</v>
      </c>
      <c r="S413" s="206" t="s">
        <v>1289</v>
      </c>
      <c r="T413" s="94">
        <v>2015</v>
      </c>
      <c r="U413" s="94" t="s">
        <v>1443</v>
      </c>
      <c r="V413" s="94" t="s">
        <v>1444</v>
      </c>
    </row>
    <row r="414" spans="1:22" ht="82.5" hidden="1" customHeight="1">
      <c r="A414" s="94" t="s">
        <v>1367</v>
      </c>
      <c r="B414" s="90" t="s">
        <v>1619</v>
      </c>
      <c r="C414" s="206" t="s">
        <v>1289</v>
      </c>
      <c r="D414" s="206" t="s">
        <v>1289</v>
      </c>
      <c r="E414" s="206" t="s">
        <v>1289</v>
      </c>
      <c r="F414" s="206" t="s">
        <v>1289</v>
      </c>
      <c r="G414" s="397" t="s">
        <v>1117</v>
      </c>
      <c r="H414" s="206" t="s">
        <v>1418</v>
      </c>
      <c r="I414" s="35" t="s">
        <v>1442</v>
      </c>
      <c r="J414" s="35" t="s">
        <v>18</v>
      </c>
      <c r="K414" s="35" t="s">
        <v>19</v>
      </c>
      <c r="L414" s="206" t="s">
        <v>1417</v>
      </c>
      <c r="M414" s="35">
        <v>23</v>
      </c>
      <c r="N414" s="206" t="s">
        <v>1289</v>
      </c>
      <c r="O414" s="212" t="s">
        <v>63</v>
      </c>
      <c r="P414" s="206" t="s">
        <v>1289</v>
      </c>
      <c r="Q414" s="209">
        <v>75.267499999999998</v>
      </c>
      <c r="R414" s="100" t="s">
        <v>1621</v>
      </c>
      <c r="S414" s="206" t="s">
        <v>1289</v>
      </c>
      <c r="T414" s="94">
        <v>2015</v>
      </c>
      <c r="U414" s="94" t="s">
        <v>1443</v>
      </c>
      <c r="V414" s="94" t="s">
        <v>1444</v>
      </c>
    </row>
    <row r="415" spans="1:22" ht="82.5" hidden="1" customHeight="1">
      <c r="A415" s="94" t="s">
        <v>1374</v>
      </c>
      <c r="B415" s="90" t="s">
        <v>1619</v>
      </c>
      <c r="C415" s="206" t="s">
        <v>1289</v>
      </c>
      <c r="D415" s="206" t="s">
        <v>1289</v>
      </c>
      <c r="E415" s="206" t="s">
        <v>1289</v>
      </c>
      <c r="F415" s="206" t="s">
        <v>1289</v>
      </c>
      <c r="G415" s="397" t="s">
        <v>1117</v>
      </c>
      <c r="H415" s="206" t="s">
        <v>1418</v>
      </c>
      <c r="I415" s="35" t="s">
        <v>1485</v>
      </c>
      <c r="J415" s="35" t="s">
        <v>18</v>
      </c>
      <c r="K415" s="35" t="s">
        <v>19</v>
      </c>
      <c r="L415" s="206" t="s">
        <v>1417</v>
      </c>
      <c r="M415" s="35">
        <v>91</v>
      </c>
      <c r="N415" s="206" t="s">
        <v>1289</v>
      </c>
      <c r="O415" s="212" t="s">
        <v>63</v>
      </c>
      <c r="P415" s="206" t="s">
        <v>1289</v>
      </c>
      <c r="Q415" s="209">
        <v>297.79750000000001</v>
      </c>
      <c r="R415" s="100" t="s">
        <v>1621</v>
      </c>
      <c r="S415" s="206" t="s">
        <v>1289</v>
      </c>
      <c r="T415" s="94">
        <v>2015</v>
      </c>
      <c r="U415" s="94" t="s">
        <v>1443</v>
      </c>
      <c r="V415" s="94" t="s">
        <v>1444</v>
      </c>
    </row>
    <row r="416" spans="1:22" ht="82.5" hidden="1" customHeight="1">
      <c r="A416" s="94" t="s">
        <v>1380</v>
      </c>
      <c r="B416" s="90" t="s">
        <v>1619</v>
      </c>
      <c r="C416" s="206" t="s">
        <v>1289</v>
      </c>
      <c r="D416" s="206" t="s">
        <v>1289</v>
      </c>
      <c r="E416" s="206" t="s">
        <v>1289</v>
      </c>
      <c r="F416" s="206" t="s">
        <v>1289</v>
      </c>
      <c r="G416" s="397" t="s">
        <v>1117</v>
      </c>
      <c r="H416" s="206" t="s">
        <v>1418</v>
      </c>
      <c r="I416" s="35" t="s">
        <v>1442</v>
      </c>
      <c r="J416" s="35" t="s">
        <v>18</v>
      </c>
      <c r="K416" s="35" t="s">
        <v>19</v>
      </c>
      <c r="L416" s="206" t="s">
        <v>1417</v>
      </c>
      <c r="M416" s="35">
        <v>16</v>
      </c>
      <c r="N416" s="206" t="s">
        <v>1289</v>
      </c>
      <c r="O416" s="212" t="s">
        <v>63</v>
      </c>
      <c r="P416" s="206" t="s">
        <v>1289</v>
      </c>
      <c r="Q416" s="209">
        <v>52.360000000000007</v>
      </c>
      <c r="R416" s="100" t="s">
        <v>1621</v>
      </c>
      <c r="S416" s="206" t="s">
        <v>1289</v>
      </c>
      <c r="T416" s="94">
        <v>2015</v>
      </c>
      <c r="U416" s="94" t="s">
        <v>1443</v>
      </c>
      <c r="V416" s="94" t="s">
        <v>1444</v>
      </c>
    </row>
    <row r="417" spans="1:22" ht="82.5" hidden="1" customHeight="1">
      <c r="A417" s="94" t="s">
        <v>1381</v>
      </c>
      <c r="B417" s="90" t="s">
        <v>1619</v>
      </c>
      <c r="C417" s="206" t="s">
        <v>1289</v>
      </c>
      <c r="D417" s="206" t="s">
        <v>1289</v>
      </c>
      <c r="E417" s="206" t="s">
        <v>1289</v>
      </c>
      <c r="F417" s="206" t="s">
        <v>1289</v>
      </c>
      <c r="G417" s="397" t="s">
        <v>1117</v>
      </c>
      <c r="H417" s="206" t="s">
        <v>1418</v>
      </c>
      <c r="I417" s="35" t="s">
        <v>1442</v>
      </c>
      <c r="J417" s="35" t="s">
        <v>18</v>
      </c>
      <c r="K417" s="35" t="s">
        <v>19</v>
      </c>
      <c r="L417" s="35">
        <v>300</v>
      </c>
      <c r="M417" s="35">
        <v>63</v>
      </c>
      <c r="N417" s="206" t="s">
        <v>1289</v>
      </c>
      <c r="O417" s="212" t="s">
        <v>63</v>
      </c>
      <c r="P417" s="206" t="s">
        <v>1289</v>
      </c>
      <c r="Q417" s="209">
        <v>206.16750000000002</v>
      </c>
      <c r="R417" s="100" t="s">
        <v>1621</v>
      </c>
      <c r="S417" s="206" t="s">
        <v>1289</v>
      </c>
      <c r="T417" s="94">
        <v>2015</v>
      </c>
      <c r="U417" s="94" t="s">
        <v>1443</v>
      </c>
      <c r="V417" s="94" t="s">
        <v>1444</v>
      </c>
    </row>
    <row r="418" spans="1:22" ht="82.5" hidden="1" customHeight="1">
      <c r="A418" s="94" t="s">
        <v>1382</v>
      </c>
      <c r="B418" s="90" t="s">
        <v>1619</v>
      </c>
      <c r="C418" s="206" t="s">
        <v>1289</v>
      </c>
      <c r="D418" s="206" t="s">
        <v>1289</v>
      </c>
      <c r="E418" s="206" t="s">
        <v>1289</v>
      </c>
      <c r="F418" s="206" t="s">
        <v>1289</v>
      </c>
      <c r="G418" s="397" t="s">
        <v>1117</v>
      </c>
      <c r="H418" s="206" t="s">
        <v>1418</v>
      </c>
      <c r="I418" s="35" t="s">
        <v>1442</v>
      </c>
      <c r="J418" s="35" t="s">
        <v>18</v>
      </c>
      <c r="K418" s="35" t="s">
        <v>19</v>
      </c>
      <c r="L418" s="206" t="s">
        <v>1417</v>
      </c>
      <c r="M418" s="35">
        <v>20</v>
      </c>
      <c r="N418" s="206" t="s">
        <v>1289</v>
      </c>
      <c r="O418" s="212" t="s">
        <v>63</v>
      </c>
      <c r="P418" s="206" t="s">
        <v>1289</v>
      </c>
      <c r="Q418" s="209">
        <v>65.45</v>
      </c>
      <c r="R418" s="100" t="s">
        <v>1621</v>
      </c>
      <c r="S418" s="206" t="s">
        <v>1289</v>
      </c>
      <c r="T418" s="94">
        <v>2015</v>
      </c>
      <c r="U418" s="94" t="s">
        <v>1443</v>
      </c>
      <c r="V418" s="94" t="s">
        <v>1444</v>
      </c>
    </row>
    <row r="419" spans="1:22" ht="82.5" hidden="1" customHeight="1">
      <c r="A419" s="94" t="s">
        <v>1383</v>
      </c>
      <c r="B419" s="90" t="s">
        <v>1619</v>
      </c>
      <c r="C419" s="206" t="s">
        <v>1289</v>
      </c>
      <c r="D419" s="206" t="s">
        <v>1289</v>
      </c>
      <c r="E419" s="206" t="s">
        <v>1289</v>
      </c>
      <c r="F419" s="206" t="s">
        <v>1289</v>
      </c>
      <c r="G419" s="397" t="s">
        <v>1117</v>
      </c>
      <c r="H419" s="206" t="s">
        <v>1418</v>
      </c>
      <c r="I419" s="35" t="s">
        <v>1442</v>
      </c>
      <c r="J419" s="35" t="s">
        <v>18</v>
      </c>
      <c r="K419" s="35" t="s">
        <v>19</v>
      </c>
      <c r="L419" s="206" t="s">
        <v>1417</v>
      </c>
      <c r="M419" s="35">
        <v>16</v>
      </c>
      <c r="N419" s="206" t="s">
        <v>1289</v>
      </c>
      <c r="O419" s="212" t="s">
        <v>63</v>
      </c>
      <c r="P419" s="206" t="s">
        <v>1289</v>
      </c>
      <c r="Q419" s="209">
        <v>52.360000000000007</v>
      </c>
      <c r="R419" s="100" t="s">
        <v>1621</v>
      </c>
      <c r="S419" s="206" t="s">
        <v>1289</v>
      </c>
      <c r="T419" s="94">
        <v>2015</v>
      </c>
      <c r="U419" s="94" t="s">
        <v>1443</v>
      </c>
      <c r="V419" s="94" t="s">
        <v>1444</v>
      </c>
    </row>
    <row r="420" spans="1:22" ht="82.5" hidden="1" customHeight="1">
      <c r="A420" s="94" t="s">
        <v>1384</v>
      </c>
      <c r="B420" s="90" t="s">
        <v>1619</v>
      </c>
      <c r="C420" s="206" t="s">
        <v>1289</v>
      </c>
      <c r="D420" s="206" t="s">
        <v>1289</v>
      </c>
      <c r="E420" s="206" t="s">
        <v>1289</v>
      </c>
      <c r="F420" s="206" t="s">
        <v>1289</v>
      </c>
      <c r="G420" s="397" t="s">
        <v>1117</v>
      </c>
      <c r="H420" s="206" t="s">
        <v>1418</v>
      </c>
      <c r="I420" s="35" t="s">
        <v>1442</v>
      </c>
      <c r="J420" s="35" t="s">
        <v>18</v>
      </c>
      <c r="K420" s="35" t="s">
        <v>19</v>
      </c>
      <c r="L420" s="206" t="s">
        <v>1417</v>
      </c>
      <c r="M420" s="35">
        <v>36</v>
      </c>
      <c r="N420" s="206" t="s">
        <v>1289</v>
      </c>
      <c r="O420" s="212" t="s">
        <v>63</v>
      </c>
      <c r="P420" s="206" t="s">
        <v>1289</v>
      </c>
      <c r="Q420" s="209">
        <v>117.81</v>
      </c>
      <c r="R420" s="100" t="s">
        <v>1621</v>
      </c>
      <c r="S420" s="206" t="s">
        <v>1289</v>
      </c>
      <c r="T420" s="94">
        <v>2015</v>
      </c>
      <c r="U420" s="94" t="s">
        <v>1443</v>
      </c>
      <c r="V420" s="94" t="s">
        <v>1444</v>
      </c>
    </row>
    <row r="421" spans="1:22" ht="82.5" hidden="1" customHeight="1">
      <c r="A421" s="94" t="s">
        <v>1410</v>
      </c>
      <c r="B421" s="90" t="s">
        <v>1611</v>
      </c>
      <c r="C421" s="206" t="s">
        <v>1289</v>
      </c>
      <c r="D421" s="206" t="s">
        <v>1289</v>
      </c>
      <c r="E421" s="206" t="s">
        <v>1289</v>
      </c>
      <c r="F421" s="206" t="s">
        <v>1289</v>
      </c>
      <c r="G421" s="397" t="s">
        <v>1117</v>
      </c>
      <c r="H421" s="206" t="s">
        <v>1418</v>
      </c>
      <c r="I421" s="35" t="s">
        <v>1485</v>
      </c>
      <c r="J421" s="35" t="s">
        <v>18</v>
      </c>
      <c r="K421" s="35" t="s">
        <v>19</v>
      </c>
      <c r="L421" s="35">
        <v>250</v>
      </c>
      <c r="M421" s="35">
        <v>208</v>
      </c>
      <c r="N421" s="206" t="s">
        <v>1289</v>
      </c>
      <c r="O421" s="212" t="s">
        <v>63</v>
      </c>
      <c r="P421" s="206" t="s">
        <v>1289</v>
      </c>
      <c r="Q421" s="209">
        <v>1248.77</v>
      </c>
      <c r="R421" s="100" t="s">
        <v>1621</v>
      </c>
      <c r="S421" s="90" t="s">
        <v>25</v>
      </c>
      <c r="T421" s="94">
        <v>2015</v>
      </c>
      <c r="U421" s="94" t="s">
        <v>1443</v>
      </c>
      <c r="V421" s="94" t="s">
        <v>1579</v>
      </c>
    </row>
    <row r="422" spans="1:22" ht="82.5" hidden="1" customHeight="1">
      <c r="A422" s="94" t="s">
        <v>1339</v>
      </c>
      <c r="B422" s="90" t="s">
        <v>1612</v>
      </c>
      <c r="C422" s="206" t="s">
        <v>1289</v>
      </c>
      <c r="D422" s="206" t="s">
        <v>1289</v>
      </c>
      <c r="E422" s="206" t="s">
        <v>1289</v>
      </c>
      <c r="F422" s="206" t="s">
        <v>1289</v>
      </c>
      <c r="G422" s="397" t="s">
        <v>1117</v>
      </c>
      <c r="H422" s="206" t="s">
        <v>1418</v>
      </c>
      <c r="I422" s="35" t="s">
        <v>1432</v>
      </c>
      <c r="J422" s="35" t="s">
        <v>16</v>
      </c>
      <c r="K422" s="35" t="s">
        <v>19</v>
      </c>
      <c r="L422" s="35">
        <v>324</v>
      </c>
      <c r="M422" s="35">
        <v>128</v>
      </c>
      <c r="N422" s="206" t="s">
        <v>1289</v>
      </c>
      <c r="O422" s="212" t="s">
        <v>63</v>
      </c>
      <c r="P422" s="206" t="s">
        <v>1289</v>
      </c>
      <c r="Q422" s="209">
        <v>1232</v>
      </c>
      <c r="R422" s="100" t="s">
        <v>1621</v>
      </c>
      <c r="S422" s="206" t="s">
        <v>1289</v>
      </c>
      <c r="T422" s="94">
        <v>2015</v>
      </c>
      <c r="U422" s="94" t="s">
        <v>1443</v>
      </c>
      <c r="V422" s="94" t="s">
        <v>1466</v>
      </c>
    </row>
    <row r="423" spans="1:22" ht="82.5" hidden="1" customHeight="1">
      <c r="A423" s="94" t="s">
        <v>1376</v>
      </c>
      <c r="B423" s="90" t="s">
        <v>1612</v>
      </c>
      <c r="C423" s="206" t="s">
        <v>1289</v>
      </c>
      <c r="D423" s="206" t="s">
        <v>1289</v>
      </c>
      <c r="E423" s="206" t="s">
        <v>1289</v>
      </c>
      <c r="F423" s="206" t="s">
        <v>1289</v>
      </c>
      <c r="G423" s="397" t="s">
        <v>1117</v>
      </c>
      <c r="H423" s="206" t="s">
        <v>1418</v>
      </c>
      <c r="I423" s="35" t="s">
        <v>1520</v>
      </c>
      <c r="J423" s="35" t="s">
        <v>18</v>
      </c>
      <c r="K423" s="35" t="s">
        <v>19</v>
      </c>
      <c r="L423" s="35">
        <v>99</v>
      </c>
      <c r="M423" s="35">
        <v>99</v>
      </c>
      <c r="N423" s="206" t="s">
        <v>1289</v>
      </c>
      <c r="O423" s="212" t="s">
        <v>62</v>
      </c>
      <c r="P423" s="206" t="s">
        <v>1289</v>
      </c>
      <c r="Q423" s="209">
        <v>690.5</v>
      </c>
      <c r="R423" s="100" t="s">
        <v>24</v>
      </c>
      <c r="S423" s="90" t="s">
        <v>25</v>
      </c>
      <c r="T423" s="206" t="s">
        <v>1289</v>
      </c>
      <c r="U423" s="94" t="s">
        <v>1521</v>
      </c>
      <c r="V423" s="94" t="s">
        <v>1466</v>
      </c>
    </row>
    <row r="424" spans="1:22" ht="82.5" hidden="1" customHeight="1">
      <c r="A424" s="94" t="s">
        <v>1400</v>
      </c>
      <c r="B424" s="90" t="s">
        <v>1612</v>
      </c>
      <c r="C424" s="206" t="s">
        <v>1289</v>
      </c>
      <c r="D424" s="206" t="s">
        <v>1289</v>
      </c>
      <c r="E424" s="206" t="s">
        <v>1289</v>
      </c>
      <c r="F424" s="206" t="s">
        <v>1289</v>
      </c>
      <c r="G424" s="397" t="s">
        <v>1117</v>
      </c>
      <c r="H424" s="206" t="s">
        <v>1418</v>
      </c>
      <c r="I424" s="35" t="s">
        <v>1442</v>
      </c>
      <c r="J424" s="35" t="s">
        <v>18</v>
      </c>
      <c r="K424" s="35" t="s">
        <v>19</v>
      </c>
      <c r="L424" s="35">
        <v>52</v>
      </c>
      <c r="M424" s="35">
        <v>51</v>
      </c>
      <c r="N424" s="206" t="s">
        <v>1289</v>
      </c>
      <c r="O424" s="212" t="s">
        <v>63</v>
      </c>
      <c r="P424" s="206" t="s">
        <v>1289</v>
      </c>
      <c r="Q424" s="209">
        <v>1472.625</v>
      </c>
      <c r="R424" s="100" t="s">
        <v>1621</v>
      </c>
      <c r="S424" s="206" t="s">
        <v>1289</v>
      </c>
      <c r="T424" s="94">
        <v>2015</v>
      </c>
      <c r="U424" s="94" t="s">
        <v>1443</v>
      </c>
      <c r="V424" s="94" t="s">
        <v>1466</v>
      </c>
    </row>
    <row r="425" spans="1:22" ht="82.5" hidden="1" customHeight="1">
      <c r="A425" s="94" t="s">
        <v>1401</v>
      </c>
      <c r="B425" s="90" t="s">
        <v>1612</v>
      </c>
      <c r="C425" s="206" t="s">
        <v>1289</v>
      </c>
      <c r="D425" s="206" t="s">
        <v>1289</v>
      </c>
      <c r="E425" s="206" t="s">
        <v>1289</v>
      </c>
      <c r="F425" s="206" t="s">
        <v>1289</v>
      </c>
      <c r="G425" s="397" t="s">
        <v>1117</v>
      </c>
      <c r="H425" s="206" t="s">
        <v>1418</v>
      </c>
      <c r="I425" s="35" t="s">
        <v>1555</v>
      </c>
      <c r="J425" s="35" t="s">
        <v>18</v>
      </c>
      <c r="K425" s="35" t="s">
        <v>19</v>
      </c>
      <c r="L425" s="35">
        <v>1179</v>
      </c>
      <c r="M425" s="35">
        <v>1179</v>
      </c>
      <c r="N425" s="206" t="s">
        <v>1289</v>
      </c>
      <c r="O425" s="212" t="s">
        <v>62</v>
      </c>
      <c r="P425" s="206" t="s">
        <v>1289</v>
      </c>
      <c r="Q425" s="209">
        <v>9655.8000000000011</v>
      </c>
      <c r="R425" s="100" t="s">
        <v>24</v>
      </c>
      <c r="S425" s="90" t="s">
        <v>25</v>
      </c>
      <c r="T425" s="206" t="s">
        <v>1289</v>
      </c>
      <c r="U425" s="94" t="s">
        <v>1429</v>
      </c>
      <c r="V425" s="94" t="s">
        <v>1466</v>
      </c>
    </row>
    <row r="426" spans="1:22" ht="82.5" hidden="1" customHeight="1">
      <c r="A426" s="94" t="s">
        <v>1402</v>
      </c>
      <c r="B426" s="90" t="s">
        <v>1612</v>
      </c>
      <c r="C426" s="206" t="s">
        <v>1289</v>
      </c>
      <c r="D426" s="206" t="s">
        <v>1289</v>
      </c>
      <c r="E426" s="206" t="s">
        <v>1289</v>
      </c>
      <c r="F426" s="206" t="s">
        <v>1289</v>
      </c>
      <c r="G426" s="397" t="s">
        <v>1117</v>
      </c>
      <c r="H426" s="206" t="s">
        <v>1418</v>
      </c>
      <c r="I426" s="35" t="s">
        <v>1556</v>
      </c>
      <c r="J426" s="35" t="s">
        <v>18</v>
      </c>
      <c r="K426" s="35" t="s">
        <v>19</v>
      </c>
      <c r="L426" s="35">
        <v>1069</v>
      </c>
      <c r="M426" s="35">
        <v>450</v>
      </c>
      <c r="N426" s="206" t="s">
        <v>1289</v>
      </c>
      <c r="O426" s="212" t="s">
        <v>62</v>
      </c>
      <c r="P426" s="206" t="s">
        <v>1289</v>
      </c>
      <c r="Q426" s="209">
        <v>4331.25</v>
      </c>
      <c r="R426" s="100" t="s">
        <v>24</v>
      </c>
      <c r="S426" s="90" t="s">
        <v>25</v>
      </c>
      <c r="T426" s="94">
        <v>2015</v>
      </c>
      <c r="U426" s="94" t="s">
        <v>1429</v>
      </c>
      <c r="V426" s="94" t="s">
        <v>1466</v>
      </c>
    </row>
    <row r="427" spans="1:22" ht="82.5" hidden="1" customHeight="1">
      <c r="A427" s="94" t="s">
        <v>1403</v>
      </c>
      <c r="B427" s="90" t="s">
        <v>1612</v>
      </c>
      <c r="C427" s="206" t="s">
        <v>1289</v>
      </c>
      <c r="D427" s="206" t="s">
        <v>1289</v>
      </c>
      <c r="E427" s="206" t="s">
        <v>1289</v>
      </c>
      <c r="F427" s="206" t="s">
        <v>1289</v>
      </c>
      <c r="G427" s="397" t="s">
        <v>1117</v>
      </c>
      <c r="H427" s="206" t="s">
        <v>1418</v>
      </c>
      <c r="I427" s="35" t="s">
        <v>1485</v>
      </c>
      <c r="J427" s="35" t="s">
        <v>18</v>
      </c>
      <c r="K427" s="35" t="s">
        <v>19</v>
      </c>
      <c r="L427" s="35">
        <v>1069</v>
      </c>
      <c r="M427" s="35">
        <v>393</v>
      </c>
      <c r="N427" s="206" t="s">
        <v>1289</v>
      </c>
      <c r="O427" s="212" t="s">
        <v>63</v>
      </c>
      <c r="P427" s="206" t="s">
        <v>1289</v>
      </c>
      <c r="Q427" s="209">
        <v>7565.25</v>
      </c>
      <c r="R427" s="100" t="s">
        <v>1621</v>
      </c>
      <c r="S427" s="206" t="s">
        <v>1289</v>
      </c>
      <c r="T427" s="94">
        <v>2015</v>
      </c>
      <c r="U427" s="94" t="s">
        <v>1443</v>
      </c>
      <c r="V427" s="94" t="s">
        <v>1466</v>
      </c>
    </row>
    <row r="428" spans="1:22" ht="82.5" hidden="1" customHeight="1">
      <c r="A428" s="94" t="s">
        <v>1408</v>
      </c>
      <c r="B428" s="90" t="s">
        <v>1612</v>
      </c>
      <c r="C428" s="206" t="s">
        <v>1289</v>
      </c>
      <c r="D428" s="206" t="s">
        <v>1289</v>
      </c>
      <c r="E428" s="206" t="s">
        <v>1289</v>
      </c>
      <c r="F428" s="206" t="s">
        <v>1289</v>
      </c>
      <c r="G428" s="397" t="s">
        <v>1117</v>
      </c>
      <c r="H428" s="206" t="s">
        <v>1418</v>
      </c>
      <c r="I428" s="35" t="s">
        <v>1572</v>
      </c>
      <c r="J428" s="35" t="s">
        <v>18</v>
      </c>
      <c r="K428" s="35" t="s">
        <v>19</v>
      </c>
      <c r="L428" s="35">
        <v>1189</v>
      </c>
      <c r="M428" s="35">
        <v>1189</v>
      </c>
      <c r="N428" s="206" t="s">
        <v>1289</v>
      </c>
      <c r="O428" s="212" t="s">
        <v>62</v>
      </c>
      <c r="P428" s="206" t="s">
        <v>1289</v>
      </c>
      <c r="Q428" s="209">
        <v>6030.06</v>
      </c>
      <c r="R428" s="100" t="s">
        <v>24</v>
      </c>
      <c r="S428" s="90" t="s">
        <v>25</v>
      </c>
      <c r="T428" s="206" t="s">
        <v>1289</v>
      </c>
      <c r="U428" s="94" t="s">
        <v>1429</v>
      </c>
      <c r="V428" s="94" t="s">
        <v>1466</v>
      </c>
    </row>
    <row r="429" spans="1:22" ht="82.5" hidden="1" customHeight="1">
      <c r="A429" s="94" t="s">
        <v>1316</v>
      </c>
      <c r="B429" s="90" t="s">
        <v>1614</v>
      </c>
      <c r="C429" s="206" t="s">
        <v>1289</v>
      </c>
      <c r="D429" s="206" t="s">
        <v>1289</v>
      </c>
      <c r="E429" s="206" t="s">
        <v>1289</v>
      </c>
      <c r="F429" s="206" t="s">
        <v>1289</v>
      </c>
      <c r="G429" s="397" t="s">
        <v>1117</v>
      </c>
      <c r="H429" s="206" t="s">
        <v>1418</v>
      </c>
      <c r="I429" s="35" t="s">
        <v>14</v>
      </c>
      <c r="J429" s="35" t="s">
        <v>18</v>
      </c>
      <c r="K429" s="35" t="s">
        <v>19</v>
      </c>
      <c r="L429" s="35">
        <v>1200</v>
      </c>
      <c r="M429" s="35">
        <v>465</v>
      </c>
      <c r="N429" s="206" t="s">
        <v>1289</v>
      </c>
      <c r="O429" s="212" t="s">
        <v>63</v>
      </c>
      <c r="P429" s="206" t="s">
        <v>1289</v>
      </c>
      <c r="Q429" s="209">
        <v>3491</v>
      </c>
      <c r="R429" s="100" t="s">
        <v>24</v>
      </c>
      <c r="S429" s="90" t="s">
        <v>25</v>
      </c>
      <c r="T429" s="206" t="s">
        <v>1289</v>
      </c>
      <c r="U429" s="94" t="s">
        <v>1429</v>
      </c>
      <c r="V429" s="94" t="s">
        <v>1435</v>
      </c>
    </row>
    <row r="430" spans="1:22" ht="82.5" hidden="1" customHeight="1">
      <c r="A430" s="94" t="s">
        <v>1327</v>
      </c>
      <c r="B430" s="90" t="s">
        <v>1614</v>
      </c>
      <c r="C430" s="206" t="s">
        <v>1289</v>
      </c>
      <c r="D430" s="206" t="s">
        <v>1289</v>
      </c>
      <c r="E430" s="206" t="s">
        <v>1289</v>
      </c>
      <c r="F430" s="206" t="s">
        <v>1289</v>
      </c>
      <c r="G430" s="397" t="s">
        <v>1117</v>
      </c>
      <c r="H430" s="206" t="s">
        <v>1418</v>
      </c>
      <c r="I430" s="35" t="s">
        <v>14</v>
      </c>
      <c r="J430" s="35" t="s">
        <v>18</v>
      </c>
      <c r="K430" s="35" t="s">
        <v>19</v>
      </c>
      <c r="L430" s="35">
        <v>300</v>
      </c>
      <c r="M430" s="35">
        <v>300</v>
      </c>
      <c r="N430" s="206" t="s">
        <v>1289</v>
      </c>
      <c r="O430" s="212" t="s">
        <v>63</v>
      </c>
      <c r="P430" s="206" t="s">
        <v>1289</v>
      </c>
      <c r="Q430" s="209">
        <v>2887.5</v>
      </c>
      <c r="R430" s="100" t="s">
        <v>1621</v>
      </c>
      <c r="S430" s="90" t="s">
        <v>25</v>
      </c>
      <c r="T430" s="94">
        <v>2015</v>
      </c>
      <c r="U430" s="94" t="s">
        <v>1443</v>
      </c>
      <c r="V430" s="94" t="s">
        <v>1435</v>
      </c>
    </row>
    <row r="431" spans="1:22" ht="82.5" hidden="1" customHeight="1">
      <c r="A431" s="94" t="s">
        <v>1328</v>
      </c>
      <c r="B431" s="90" t="s">
        <v>1614</v>
      </c>
      <c r="C431" s="206" t="s">
        <v>1289</v>
      </c>
      <c r="D431" s="206" t="s">
        <v>1289</v>
      </c>
      <c r="E431" s="206" t="s">
        <v>1289</v>
      </c>
      <c r="F431" s="206" t="s">
        <v>1289</v>
      </c>
      <c r="G431" s="397" t="s">
        <v>1117</v>
      </c>
      <c r="H431" s="206" t="s">
        <v>1418</v>
      </c>
      <c r="I431" s="35" t="s">
        <v>14</v>
      </c>
      <c r="J431" s="35" t="s">
        <v>18</v>
      </c>
      <c r="K431" s="35" t="s">
        <v>19</v>
      </c>
      <c r="L431" s="35">
        <v>500</v>
      </c>
      <c r="M431" s="35">
        <v>500</v>
      </c>
      <c r="N431" s="206" t="s">
        <v>1289</v>
      </c>
      <c r="O431" s="212" t="s">
        <v>63</v>
      </c>
      <c r="P431" s="206" t="s">
        <v>1289</v>
      </c>
      <c r="Q431" s="209">
        <v>4812.5</v>
      </c>
      <c r="R431" s="100" t="s">
        <v>24</v>
      </c>
      <c r="S431" s="90" t="s">
        <v>25</v>
      </c>
      <c r="T431" s="206" t="s">
        <v>1289</v>
      </c>
      <c r="U431" s="94" t="s">
        <v>1429</v>
      </c>
      <c r="V431" s="94" t="s">
        <v>1435</v>
      </c>
    </row>
    <row r="432" spans="1:22" ht="82.5" hidden="1" customHeight="1">
      <c r="A432" s="94" t="s">
        <v>1329</v>
      </c>
      <c r="B432" s="90" t="s">
        <v>1614</v>
      </c>
      <c r="C432" s="206" t="s">
        <v>1289</v>
      </c>
      <c r="D432" s="206" t="s">
        <v>1289</v>
      </c>
      <c r="E432" s="206" t="s">
        <v>1289</v>
      </c>
      <c r="F432" s="206" t="s">
        <v>1289</v>
      </c>
      <c r="G432" s="397" t="s">
        <v>1117</v>
      </c>
      <c r="H432" s="206" t="s">
        <v>1418</v>
      </c>
      <c r="I432" s="35" t="s">
        <v>14</v>
      </c>
      <c r="J432" s="35" t="s">
        <v>18</v>
      </c>
      <c r="K432" s="35" t="s">
        <v>19</v>
      </c>
      <c r="L432" s="35">
        <v>1500</v>
      </c>
      <c r="M432" s="35">
        <v>1500</v>
      </c>
      <c r="N432" s="206" t="s">
        <v>1289</v>
      </c>
      <c r="O432" s="212" t="s">
        <v>63</v>
      </c>
      <c r="P432" s="206" t="s">
        <v>1289</v>
      </c>
      <c r="Q432" s="209">
        <v>10338</v>
      </c>
      <c r="R432" s="100" t="s">
        <v>24</v>
      </c>
      <c r="S432" s="94" t="s">
        <v>37</v>
      </c>
      <c r="T432" s="206" t="s">
        <v>1289</v>
      </c>
      <c r="U432" s="94" t="s">
        <v>1429</v>
      </c>
      <c r="V432" s="94" t="s">
        <v>1435</v>
      </c>
    </row>
    <row r="433" spans="1:22" ht="82.5" hidden="1" customHeight="1">
      <c r="A433" s="94" t="s">
        <v>1340</v>
      </c>
      <c r="B433" s="90" t="s">
        <v>1614</v>
      </c>
      <c r="C433" s="206" t="s">
        <v>1289</v>
      </c>
      <c r="D433" s="206" t="s">
        <v>1289</v>
      </c>
      <c r="E433" s="206" t="s">
        <v>1289</v>
      </c>
      <c r="F433" s="206" t="s">
        <v>1289</v>
      </c>
      <c r="G433" s="397" t="s">
        <v>1117</v>
      </c>
      <c r="H433" s="206" t="s">
        <v>1418</v>
      </c>
      <c r="I433" s="35" t="s">
        <v>1432</v>
      </c>
      <c r="J433" s="35" t="s">
        <v>18</v>
      </c>
      <c r="K433" s="35" t="s">
        <v>19</v>
      </c>
      <c r="L433" s="35">
        <v>284</v>
      </c>
      <c r="M433" s="35">
        <v>94</v>
      </c>
      <c r="N433" s="206" t="s">
        <v>1289</v>
      </c>
      <c r="O433" s="212" t="s">
        <v>63</v>
      </c>
      <c r="P433" s="206" t="s">
        <v>1289</v>
      </c>
      <c r="Q433" s="209">
        <v>904.75</v>
      </c>
      <c r="R433" s="100" t="s">
        <v>24</v>
      </c>
      <c r="S433" s="90" t="s">
        <v>25</v>
      </c>
      <c r="T433" s="206" t="s">
        <v>1289</v>
      </c>
      <c r="U433" s="94" t="s">
        <v>1429</v>
      </c>
      <c r="V433" s="94" t="s">
        <v>1435</v>
      </c>
    </row>
    <row r="434" spans="1:22" ht="82.5" hidden="1" customHeight="1">
      <c r="A434" s="94" t="s">
        <v>1370</v>
      </c>
      <c r="B434" s="90" t="s">
        <v>1614</v>
      </c>
      <c r="C434" s="206" t="s">
        <v>1289</v>
      </c>
      <c r="D434" s="206" t="s">
        <v>1289</v>
      </c>
      <c r="E434" s="206" t="s">
        <v>1289</v>
      </c>
      <c r="F434" s="206" t="s">
        <v>1289</v>
      </c>
      <c r="G434" s="397" t="s">
        <v>1117</v>
      </c>
      <c r="H434" s="206" t="s">
        <v>1418</v>
      </c>
      <c r="I434" s="35" t="s">
        <v>14</v>
      </c>
      <c r="J434" s="35" t="s">
        <v>18</v>
      </c>
      <c r="K434" s="35" t="s">
        <v>19</v>
      </c>
      <c r="L434" s="35">
        <v>5400</v>
      </c>
      <c r="M434" s="35">
        <v>1380</v>
      </c>
      <c r="N434" s="206" t="s">
        <v>1289</v>
      </c>
      <c r="O434" s="212" t="s">
        <v>63</v>
      </c>
      <c r="P434" s="206" t="s">
        <v>1289</v>
      </c>
      <c r="Q434" s="209">
        <v>6641</v>
      </c>
      <c r="R434" s="100" t="s">
        <v>24</v>
      </c>
      <c r="S434" s="94" t="s">
        <v>31</v>
      </c>
      <c r="T434" s="206" t="s">
        <v>1289</v>
      </c>
      <c r="U434" s="94" t="s">
        <v>1429</v>
      </c>
      <c r="V434" s="94" t="s">
        <v>1435</v>
      </c>
    </row>
    <row r="435" spans="1:22" ht="82.5" hidden="1" customHeight="1">
      <c r="A435" s="94" t="s">
        <v>1388</v>
      </c>
      <c r="B435" s="90" t="s">
        <v>1614</v>
      </c>
      <c r="C435" s="206" t="s">
        <v>1289</v>
      </c>
      <c r="D435" s="206" t="s">
        <v>1289</v>
      </c>
      <c r="E435" s="206" t="s">
        <v>1289</v>
      </c>
      <c r="F435" s="206" t="s">
        <v>1289</v>
      </c>
      <c r="G435" s="397" t="s">
        <v>1117</v>
      </c>
      <c r="H435" s="206" t="s">
        <v>1418</v>
      </c>
      <c r="I435" s="35" t="s">
        <v>14</v>
      </c>
      <c r="J435" s="35" t="s">
        <v>18</v>
      </c>
      <c r="K435" s="35" t="s">
        <v>19</v>
      </c>
      <c r="L435" s="35">
        <v>4000</v>
      </c>
      <c r="M435" s="35">
        <v>600</v>
      </c>
      <c r="N435" s="206" t="s">
        <v>1289</v>
      </c>
      <c r="O435" s="212" t="s">
        <v>63</v>
      </c>
      <c r="P435" s="206" t="s">
        <v>1289</v>
      </c>
      <c r="Q435" s="209">
        <v>7568</v>
      </c>
      <c r="R435" s="100" t="s">
        <v>24</v>
      </c>
      <c r="S435" s="94" t="s">
        <v>37</v>
      </c>
      <c r="T435" s="94">
        <v>2015</v>
      </c>
      <c r="U435" s="94" t="s">
        <v>1429</v>
      </c>
      <c r="V435" s="94" t="s">
        <v>1435</v>
      </c>
    </row>
    <row r="436" spans="1:22" ht="82.5" hidden="1" customHeight="1">
      <c r="A436" s="94" t="s">
        <v>1409</v>
      </c>
      <c r="B436" s="90" t="s">
        <v>1614</v>
      </c>
      <c r="C436" s="206" t="s">
        <v>1289</v>
      </c>
      <c r="D436" s="206" t="s">
        <v>1289</v>
      </c>
      <c r="E436" s="206" t="s">
        <v>1289</v>
      </c>
      <c r="F436" s="206" t="s">
        <v>1289</v>
      </c>
      <c r="G436" s="397" t="s">
        <v>1117</v>
      </c>
      <c r="H436" s="206" t="s">
        <v>1418</v>
      </c>
      <c r="I436" s="35" t="s">
        <v>1485</v>
      </c>
      <c r="J436" s="35" t="s">
        <v>18</v>
      </c>
      <c r="K436" s="35" t="s">
        <v>612</v>
      </c>
      <c r="L436" s="206" t="s">
        <v>1417</v>
      </c>
      <c r="M436" s="35">
        <v>72</v>
      </c>
      <c r="N436" s="206" t="s">
        <v>1289</v>
      </c>
      <c r="O436" s="212" t="s">
        <v>63</v>
      </c>
      <c r="P436" s="206" t="s">
        <v>1289</v>
      </c>
      <c r="Q436" s="209">
        <v>695.16</v>
      </c>
      <c r="R436" s="100" t="s">
        <v>1621</v>
      </c>
      <c r="S436" s="90" t="s">
        <v>25</v>
      </c>
      <c r="T436" s="94">
        <v>2015</v>
      </c>
      <c r="U436" s="94" t="s">
        <v>1443</v>
      </c>
      <c r="V436" s="94" t="s">
        <v>1435</v>
      </c>
    </row>
    <row r="437" spans="1:22" ht="82.5" hidden="1" customHeight="1">
      <c r="A437" s="94" t="s">
        <v>1411</v>
      </c>
      <c r="B437" s="90" t="s">
        <v>1614</v>
      </c>
      <c r="C437" s="206" t="s">
        <v>1289</v>
      </c>
      <c r="D437" s="206" t="s">
        <v>1289</v>
      </c>
      <c r="E437" s="206" t="s">
        <v>1289</v>
      </c>
      <c r="F437" s="206" t="s">
        <v>1289</v>
      </c>
      <c r="G437" s="397" t="s">
        <v>1117</v>
      </c>
      <c r="H437" s="206" t="s">
        <v>1418</v>
      </c>
      <c r="I437" s="35" t="s">
        <v>1485</v>
      </c>
      <c r="J437" s="35" t="s">
        <v>18</v>
      </c>
      <c r="K437" s="35" t="s">
        <v>19</v>
      </c>
      <c r="L437" s="35">
        <v>7362</v>
      </c>
      <c r="M437" s="35">
        <v>1807</v>
      </c>
      <c r="N437" s="206" t="s">
        <v>1289</v>
      </c>
      <c r="O437" s="212" t="s">
        <v>63</v>
      </c>
      <c r="P437" s="206" t="s">
        <v>1289</v>
      </c>
      <c r="Q437" s="209">
        <v>2783</v>
      </c>
      <c r="R437" s="100" t="s">
        <v>24</v>
      </c>
      <c r="S437" s="206" t="s">
        <v>1289</v>
      </c>
      <c r="T437" s="206" t="s">
        <v>1289</v>
      </c>
      <c r="U437" s="94" t="s">
        <v>1429</v>
      </c>
      <c r="V437" s="94" t="s">
        <v>1435</v>
      </c>
    </row>
    <row r="438" spans="1:22" ht="82.5" hidden="1" customHeight="1">
      <c r="A438" s="94" t="s">
        <v>1412</v>
      </c>
      <c r="B438" s="90" t="s">
        <v>1614</v>
      </c>
      <c r="C438" s="206" t="s">
        <v>1289</v>
      </c>
      <c r="D438" s="206" t="s">
        <v>1289</v>
      </c>
      <c r="E438" s="206" t="s">
        <v>1289</v>
      </c>
      <c r="F438" s="206" t="s">
        <v>1289</v>
      </c>
      <c r="G438" s="397" t="s">
        <v>1117</v>
      </c>
      <c r="H438" s="206" t="s">
        <v>1418</v>
      </c>
      <c r="I438" s="35" t="s">
        <v>1432</v>
      </c>
      <c r="J438" s="35" t="s">
        <v>18</v>
      </c>
      <c r="K438" s="35" t="s">
        <v>19</v>
      </c>
      <c r="L438" s="35">
        <v>300</v>
      </c>
      <c r="M438" s="35">
        <v>60</v>
      </c>
      <c r="N438" s="206" t="s">
        <v>1289</v>
      </c>
      <c r="O438" s="212" t="s">
        <v>63</v>
      </c>
      <c r="P438" s="206" t="s">
        <v>1289</v>
      </c>
      <c r="Q438" s="209">
        <v>231</v>
      </c>
      <c r="R438" s="100" t="s">
        <v>24</v>
      </c>
      <c r="S438" s="94" t="s">
        <v>31</v>
      </c>
      <c r="T438" s="206" t="s">
        <v>1289</v>
      </c>
      <c r="U438" s="94" t="s">
        <v>1429</v>
      </c>
      <c r="V438" s="94" t="s">
        <v>1435</v>
      </c>
    </row>
    <row r="439" spans="1:22" ht="82.5" hidden="1" customHeight="1">
      <c r="A439" s="94" t="s">
        <v>1390</v>
      </c>
      <c r="B439" s="90" t="s">
        <v>1615</v>
      </c>
      <c r="C439" s="206" t="s">
        <v>1289</v>
      </c>
      <c r="D439" s="206" t="s">
        <v>1289</v>
      </c>
      <c r="E439" s="206" t="s">
        <v>1289</v>
      </c>
      <c r="F439" s="206" t="s">
        <v>1289</v>
      </c>
      <c r="G439" s="397" t="s">
        <v>1117</v>
      </c>
      <c r="H439" s="206" t="s">
        <v>1418</v>
      </c>
      <c r="I439" s="35" t="s">
        <v>1545</v>
      </c>
      <c r="J439" s="35" t="s">
        <v>16</v>
      </c>
      <c r="K439" s="35" t="s">
        <v>19</v>
      </c>
      <c r="L439" s="35">
        <v>700</v>
      </c>
      <c r="M439" s="35">
        <v>650</v>
      </c>
      <c r="N439" s="206" t="s">
        <v>1289</v>
      </c>
      <c r="O439" s="212" t="s">
        <v>62</v>
      </c>
      <c r="P439" s="206" t="s">
        <v>1289</v>
      </c>
      <c r="Q439" s="209">
        <v>29618</v>
      </c>
      <c r="R439" s="100" t="s">
        <v>24</v>
      </c>
      <c r="S439" s="94" t="s">
        <v>37</v>
      </c>
      <c r="T439" s="206" t="s">
        <v>1289</v>
      </c>
      <c r="U439" s="94" t="s">
        <v>1429</v>
      </c>
      <c r="V439" s="94" t="s">
        <v>1546</v>
      </c>
    </row>
    <row r="440" spans="1:22" ht="82.5" hidden="1" customHeight="1">
      <c r="A440" s="94" t="s">
        <v>1314</v>
      </c>
      <c r="B440" s="90" t="s">
        <v>1615</v>
      </c>
      <c r="C440" s="206" t="s">
        <v>1289</v>
      </c>
      <c r="D440" s="206" t="s">
        <v>1289</v>
      </c>
      <c r="E440" s="206" t="s">
        <v>1289</v>
      </c>
      <c r="F440" s="206" t="s">
        <v>1289</v>
      </c>
      <c r="G440" s="397" t="s">
        <v>1117</v>
      </c>
      <c r="H440" s="206" t="s">
        <v>1418</v>
      </c>
      <c r="I440" s="35" t="s">
        <v>1432</v>
      </c>
      <c r="J440" s="35" t="s">
        <v>16</v>
      </c>
      <c r="K440" s="35" t="s">
        <v>19</v>
      </c>
      <c r="L440" s="35">
        <v>63</v>
      </c>
      <c r="M440" s="35">
        <v>48</v>
      </c>
      <c r="N440" s="206" t="s">
        <v>1289</v>
      </c>
      <c r="O440" s="212" t="s">
        <v>62</v>
      </c>
      <c r="P440" s="206" t="s">
        <v>1289</v>
      </c>
      <c r="Q440" s="209">
        <v>558.25</v>
      </c>
      <c r="R440" s="100" t="s">
        <v>24</v>
      </c>
      <c r="S440" s="90" t="s">
        <v>25</v>
      </c>
      <c r="T440" s="206" t="s">
        <v>1289</v>
      </c>
      <c r="U440" s="94" t="s">
        <v>1429</v>
      </c>
      <c r="V440" s="94" t="s">
        <v>1433</v>
      </c>
    </row>
    <row r="441" spans="1:22" ht="82.5" hidden="1" customHeight="1">
      <c r="A441" s="94" t="s">
        <v>1317</v>
      </c>
      <c r="B441" s="90" t="s">
        <v>1615</v>
      </c>
      <c r="C441" s="206" t="s">
        <v>1289</v>
      </c>
      <c r="D441" s="206" t="s">
        <v>1289</v>
      </c>
      <c r="E441" s="206" t="s">
        <v>1289</v>
      </c>
      <c r="F441" s="206" t="s">
        <v>1289</v>
      </c>
      <c r="G441" s="397" t="s">
        <v>1117</v>
      </c>
      <c r="H441" s="206" t="s">
        <v>1418</v>
      </c>
      <c r="I441" s="35" t="s">
        <v>1432</v>
      </c>
      <c r="J441" s="35" t="s">
        <v>16</v>
      </c>
      <c r="K441" s="35" t="s">
        <v>19</v>
      </c>
      <c r="L441" s="35">
        <v>87</v>
      </c>
      <c r="M441" s="35">
        <v>68</v>
      </c>
      <c r="N441" s="206" t="s">
        <v>1289</v>
      </c>
      <c r="O441" s="212" t="s">
        <v>62</v>
      </c>
      <c r="P441" s="206" t="s">
        <v>1289</v>
      </c>
      <c r="Q441" s="209">
        <v>2454</v>
      </c>
      <c r="R441" s="100" t="s">
        <v>24</v>
      </c>
      <c r="S441" s="90" t="s">
        <v>25</v>
      </c>
      <c r="T441" s="206" t="s">
        <v>1289</v>
      </c>
      <c r="U441" s="94" t="s">
        <v>1429</v>
      </c>
      <c r="V441" s="94" t="s">
        <v>1433</v>
      </c>
    </row>
    <row r="442" spans="1:22" ht="82.5" hidden="1" customHeight="1">
      <c r="A442" s="94" t="s">
        <v>1318</v>
      </c>
      <c r="B442" s="90" t="s">
        <v>1615</v>
      </c>
      <c r="C442" s="206" t="s">
        <v>1289</v>
      </c>
      <c r="D442" s="206" t="s">
        <v>1289</v>
      </c>
      <c r="E442" s="206" t="s">
        <v>1289</v>
      </c>
      <c r="F442" s="206" t="s">
        <v>1289</v>
      </c>
      <c r="G442" s="397" t="s">
        <v>1117</v>
      </c>
      <c r="H442" s="206" t="s">
        <v>1418</v>
      </c>
      <c r="I442" s="35" t="s">
        <v>1432</v>
      </c>
      <c r="J442" s="35" t="s">
        <v>16</v>
      </c>
      <c r="K442" s="35" t="s">
        <v>19</v>
      </c>
      <c r="L442" s="35">
        <v>68</v>
      </c>
      <c r="M442" s="35">
        <v>43</v>
      </c>
      <c r="N442" s="206" t="s">
        <v>1289</v>
      </c>
      <c r="O442" s="212" t="s">
        <v>62</v>
      </c>
      <c r="P442" s="206" t="s">
        <v>1289</v>
      </c>
      <c r="Q442" s="209">
        <v>2569.5</v>
      </c>
      <c r="R442" s="100" t="s">
        <v>24</v>
      </c>
      <c r="S442" s="90" t="s">
        <v>25</v>
      </c>
      <c r="T442" s="206" t="s">
        <v>1289</v>
      </c>
      <c r="U442" s="94" t="s">
        <v>1429</v>
      </c>
      <c r="V442" s="94" t="s">
        <v>1433</v>
      </c>
    </row>
    <row r="443" spans="1:22" ht="82.5" hidden="1" customHeight="1">
      <c r="A443" s="94" t="s">
        <v>1319</v>
      </c>
      <c r="B443" s="90" t="s">
        <v>1615</v>
      </c>
      <c r="C443" s="206" t="s">
        <v>1289</v>
      </c>
      <c r="D443" s="206" t="s">
        <v>1289</v>
      </c>
      <c r="E443" s="206" t="s">
        <v>1289</v>
      </c>
      <c r="F443" s="206" t="s">
        <v>1289</v>
      </c>
      <c r="G443" s="397" t="s">
        <v>1117</v>
      </c>
      <c r="H443" s="206" t="s">
        <v>1418</v>
      </c>
      <c r="I443" s="35" t="s">
        <v>1432</v>
      </c>
      <c r="J443" s="35" t="s">
        <v>16</v>
      </c>
      <c r="K443" s="35" t="s">
        <v>19</v>
      </c>
      <c r="L443" s="35">
        <v>6923</v>
      </c>
      <c r="M443" s="35">
        <v>6410</v>
      </c>
      <c r="N443" s="206" t="s">
        <v>1289</v>
      </c>
      <c r="O443" s="212" t="s">
        <v>62</v>
      </c>
      <c r="P443" s="206" t="s">
        <v>1289</v>
      </c>
      <c r="Q443" s="209">
        <v>58295.159999999996</v>
      </c>
      <c r="R443" s="100" t="s">
        <v>24</v>
      </c>
      <c r="S443" s="90" t="s">
        <v>25</v>
      </c>
      <c r="T443" s="206" t="s">
        <v>1289</v>
      </c>
      <c r="U443" s="94" t="s">
        <v>1429</v>
      </c>
      <c r="V443" s="94" t="s">
        <v>1433</v>
      </c>
    </row>
    <row r="444" spans="1:22" ht="82.5" hidden="1" customHeight="1">
      <c r="A444" s="94" t="s">
        <v>1320</v>
      </c>
      <c r="B444" s="90" t="s">
        <v>1615</v>
      </c>
      <c r="C444" s="206" t="s">
        <v>1289</v>
      </c>
      <c r="D444" s="206" t="s">
        <v>1289</v>
      </c>
      <c r="E444" s="206" t="s">
        <v>1289</v>
      </c>
      <c r="F444" s="206" t="s">
        <v>1289</v>
      </c>
      <c r="G444" s="397" t="s">
        <v>1117</v>
      </c>
      <c r="H444" s="206" t="s">
        <v>1418</v>
      </c>
      <c r="I444" s="35" t="s">
        <v>1432</v>
      </c>
      <c r="J444" s="35" t="s">
        <v>16</v>
      </c>
      <c r="K444" s="35" t="s">
        <v>19</v>
      </c>
      <c r="L444" s="35">
        <v>1</v>
      </c>
      <c r="M444" s="35">
        <v>1</v>
      </c>
      <c r="N444" s="206" t="s">
        <v>1289</v>
      </c>
      <c r="O444" s="212" t="s">
        <v>62</v>
      </c>
      <c r="P444" s="206" t="s">
        <v>1289</v>
      </c>
      <c r="Q444" s="209">
        <v>155.85</v>
      </c>
      <c r="R444" s="100" t="s">
        <v>24</v>
      </c>
      <c r="S444" s="90" t="s">
        <v>25</v>
      </c>
      <c r="T444" s="206" t="s">
        <v>1289</v>
      </c>
      <c r="U444" s="94" t="s">
        <v>1429</v>
      </c>
      <c r="V444" s="94" t="s">
        <v>1433</v>
      </c>
    </row>
    <row r="445" spans="1:22" ht="82.5" hidden="1" customHeight="1">
      <c r="A445" s="94" t="s">
        <v>1330</v>
      </c>
      <c r="B445" s="90" t="s">
        <v>1615</v>
      </c>
      <c r="C445" s="206" t="s">
        <v>1289</v>
      </c>
      <c r="D445" s="206" t="s">
        <v>1289</v>
      </c>
      <c r="E445" s="206" t="s">
        <v>1289</v>
      </c>
      <c r="F445" s="206" t="s">
        <v>1289</v>
      </c>
      <c r="G445" s="397" t="s">
        <v>1117</v>
      </c>
      <c r="H445" s="206" t="s">
        <v>1418</v>
      </c>
      <c r="I445" s="35" t="s">
        <v>1432</v>
      </c>
      <c r="J445" s="35" t="s">
        <v>16</v>
      </c>
      <c r="K445" s="35" t="s">
        <v>19</v>
      </c>
      <c r="L445" s="35">
        <v>11959</v>
      </c>
      <c r="M445" s="35">
        <v>10672</v>
      </c>
      <c r="N445" s="206" t="s">
        <v>1289</v>
      </c>
      <c r="O445" s="212" t="s">
        <v>62</v>
      </c>
      <c r="P445" s="206" t="s">
        <v>1289</v>
      </c>
      <c r="Q445" s="209">
        <v>94950.817500000005</v>
      </c>
      <c r="R445" s="100" t="s">
        <v>24</v>
      </c>
      <c r="S445" s="94" t="s">
        <v>1422</v>
      </c>
      <c r="T445" s="206" t="s">
        <v>1289</v>
      </c>
      <c r="U445" s="94" t="s">
        <v>1429</v>
      </c>
      <c r="V445" s="94" t="s">
        <v>1433</v>
      </c>
    </row>
    <row r="446" spans="1:22" ht="82.5" hidden="1" customHeight="1">
      <c r="A446" s="94" t="s">
        <v>1334</v>
      </c>
      <c r="B446" s="90" t="s">
        <v>1615</v>
      </c>
      <c r="C446" s="206" t="s">
        <v>1289</v>
      </c>
      <c r="D446" s="206" t="s">
        <v>1289</v>
      </c>
      <c r="E446" s="206" t="s">
        <v>1289</v>
      </c>
      <c r="F446" s="206" t="s">
        <v>1289</v>
      </c>
      <c r="G446" s="397" t="s">
        <v>1117</v>
      </c>
      <c r="H446" s="206" t="s">
        <v>1418</v>
      </c>
      <c r="I446" s="35" t="s">
        <v>1432</v>
      </c>
      <c r="J446" s="35" t="s">
        <v>18</v>
      </c>
      <c r="K446" s="35" t="s">
        <v>19</v>
      </c>
      <c r="L446" s="35">
        <v>4</v>
      </c>
      <c r="M446" s="35">
        <v>4</v>
      </c>
      <c r="N446" s="206" t="s">
        <v>1289</v>
      </c>
      <c r="O446" s="212" t="s">
        <v>62</v>
      </c>
      <c r="P446" s="206" t="s">
        <v>1289</v>
      </c>
      <c r="Q446" s="209">
        <v>19.25</v>
      </c>
      <c r="R446" s="100" t="s">
        <v>24</v>
      </c>
      <c r="S446" s="90" t="s">
        <v>25</v>
      </c>
      <c r="T446" s="206" t="s">
        <v>1289</v>
      </c>
      <c r="U446" s="94" t="s">
        <v>1429</v>
      </c>
      <c r="V446" s="94" t="s">
        <v>1433</v>
      </c>
    </row>
    <row r="447" spans="1:22" ht="82.5" hidden="1" customHeight="1">
      <c r="A447" s="94" t="s">
        <v>1336</v>
      </c>
      <c r="B447" s="90" t="s">
        <v>1615</v>
      </c>
      <c r="C447" s="206" t="s">
        <v>1289</v>
      </c>
      <c r="D447" s="206" t="s">
        <v>1289</v>
      </c>
      <c r="E447" s="206" t="s">
        <v>1289</v>
      </c>
      <c r="F447" s="206" t="s">
        <v>1289</v>
      </c>
      <c r="G447" s="397" t="s">
        <v>1117</v>
      </c>
      <c r="H447" s="206" t="s">
        <v>1418</v>
      </c>
      <c r="I447" s="35" t="s">
        <v>1432</v>
      </c>
      <c r="J447" s="35" t="s">
        <v>16</v>
      </c>
      <c r="K447" s="35" t="s">
        <v>19</v>
      </c>
      <c r="L447" s="35">
        <v>18</v>
      </c>
      <c r="M447" s="35">
        <v>14</v>
      </c>
      <c r="N447" s="206" t="s">
        <v>1289</v>
      </c>
      <c r="O447" s="212" t="s">
        <v>62</v>
      </c>
      <c r="P447" s="206" t="s">
        <v>1289</v>
      </c>
      <c r="Q447" s="209">
        <v>134.75</v>
      </c>
      <c r="R447" s="100" t="s">
        <v>24</v>
      </c>
      <c r="S447" s="94" t="s">
        <v>31</v>
      </c>
      <c r="T447" s="206" t="s">
        <v>1289</v>
      </c>
      <c r="U447" s="94" t="s">
        <v>1429</v>
      </c>
      <c r="V447" s="94" t="s">
        <v>1433</v>
      </c>
    </row>
    <row r="448" spans="1:22" ht="82.5" hidden="1" customHeight="1">
      <c r="A448" s="94" t="s">
        <v>1342</v>
      </c>
      <c r="B448" s="90" t="s">
        <v>1615</v>
      </c>
      <c r="C448" s="206" t="s">
        <v>1289</v>
      </c>
      <c r="D448" s="206" t="s">
        <v>1289</v>
      </c>
      <c r="E448" s="206" t="s">
        <v>1289</v>
      </c>
      <c r="F448" s="206" t="s">
        <v>1289</v>
      </c>
      <c r="G448" s="397" t="s">
        <v>1117</v>
      </c>
      <c r="H448" s="206" t="s">
        <v>1418</v>
      </c>
      <c r="I448" s="35" t="s">
        <v>1432</v>
      </c>
      <c r="J448" s="35" t="s">
        <v>16</v>
      </c>
      <c r="K448" s="35" t="s">
        <v>19</v>
      </c>
      <c r="L448" s="35">
        <v>6</v>
      </c>
      <c r="M448" s="35">
        <v>6</v>
      </c>
      <c r="N448" s="206" t="s">
        <v>1289</v>
      </c>
      <c r="O448" s="212" t="s">
        <v>62</v>
      </c>
      <c r="P448" s="206" t="s">
        <v>1289</v>
      </c>
      <c r="Q448" s="209">
        <v>288.75</v>
      </c>
      <c r="R448" s="100" t="s">
        <v>24</v>
      </c>
      <c r="S448" s="94" t="s">
        <v>37</v>
      </c>
      <c r="T448" s="206" t="s">
        <v>1289</v>
      </c>
      <c r="U448" s="94" t="s">
        <v>1429</v>
      </c>
      <c r="V448" s="94" t="s">
        <v>1433</v>
      </c>
    </row>
    <row r="449" spans="1:22" ht="82.5" hidden="1" customHeight="1">
      <c r="A449" s="94" t="s">
        <v>1345</v>
      </c>
      <c r="B449" s="90" t="s">
        <v>1615</v>
      </c>
      <c r="C449" s="206" t="s">
        <v>1289</v>
      </c>
      <c r="D449" s="206" t="s">
        <v>1289</v>
      </c>
      <c r="E449" s="206" t="s">
        <v>1289</v>
      </c>
      <c r="F449" s="206" t="s">
        <v>1289</v>
      </c>
      <c r="G449" s="397" t="s">
        <v>1117</v>
      </c>
      <c r="H449" s="206" t="s">
        <v>1418</v>
      </c>
      <c r="I449" s="35" t="s">
        <v>1432</v>
      </c>
      <c r="J449" s="35" t="s">
        <v>16</v>
      </c>
      <c r="K449" s="35" t="s">
        <v>19</v>
      </c>
      <c r="L449" s="35">
        <v>312</v>
      </c>
      <c r="M449" s="35">
        <v>238</v>
      </c>
      <c r="N449" s="206" t="s">
        <v>1289</v>
      </c>
      <c r="O449" s="212" t="s">
        <v>62</v>
      </c>
      <c r="P449" s="206" t="s">
        <v>1289</v>
      </c>
      <c r="Q449" s="209">
        <v>6164.8125</v>
      </c>
      <c r="R449" s="100" t="s">
        <v>24</v>
      </c>
      <c r="S449" s="90" t="s">
        <v>25</v>
      </c>
      <c r="T449" s="206" t="s">
        <v>1289</v>
      </c>
      <c r="U449" s="94" t="s">
        <v>1429</v>
      </c>
      <c r="V449" s="94" t="s">
        <v>1433</v>
      </c>
    </row>
    <row r="450" spans="1:22" ht="82.5" hidden="1" customHeight="1">
      <c r="A450" s="94" t="s">
        <v>1350</v>
      </c>
      <c r="B450" s="90" t="s">
        <v>1615</v>
      </c>
      <c r="C450" s="206" t="s">
        <v>1289</v>
      </c>
      <c r="D450" s="206" t="s">
        <v>1289</v>
      </c>
      <c r="E450" s="206" t="s">
        <v>1289</v>
      </c>
      <c r="F450" s="206" t="s">
        <v>1289</v>
      </c>
      <c r="G450" s="397" t="s">
        <v>1117</v>
      </c>
      <c r="H450" s="206" t="s">
        <v>1418</v>
      </c>
      <c r="I450" s="35" t="s">
        <v>1432</v>
      </c>
      <c r="J450" s="35" t="s">
        <v>16</v>
      </c>
      <c r="K450" s="35" t="s">
        <v>19</v>
      </c>
      <c r="L450" s="35">
        <v>296</v>
      </c>
      <c r="M450" s="35">
        <v>209</v>
      </c>
      <c r="N450" s="206" t="s">
        <v>1289</v>
      </c>
      <c r="O450" s="212" t="s">
        <v>63</v>
      </c>
      <c r="P450" s="206" t="s">
        <v>1289</v>
      </c>
      <c r="Q450" s="209">
        <v>1597.375</v>
      </c>
      <c r="R450" s="100" t="s">
        <v>24</v>
      </c>
      <c r="S450" s="94" t="s">
        <v>1422</v>
      </c>
      <c r="T450" s="206" t="s">
        <v>1289</v>
      </c>
      <c r="U450" s="94" t="s">
        <v>1429</v>
      </c>
      <c r="V450" s="94" t="s">
        <v>1433</v>
      </c>
    </row>
    <row r="451" spans="1:22" ht="82.5" hidden="1" customHeight="1">
      <c r="A451" s="94" t="s">
        <v>1355</v>
      </c>
      <c r="B451" s="90" t="s">
        <v>1615</v>
      </c>
      <c r="C451" s="206" t="s">
        <v>1289</v>
      </c>
      <c r="D451" s="206" t="s">
        <v>1289</v>
      </c>
      <c r="E451" s="206" t="s">
        <v>1289</v>
      </c>
      <c r="F451" s="206" t="s">
        <v>1289</v>
      </c>
      <c r="G451" s="397" t="s">
        <v>1117</v>
      </c>
      <c r="H451" s="206" t="s">
        <v>1418</v>
      </c>
      <c r="I451" s="35" t="s">
        <v>1496</v>
      </c>
      <c r="J451" s="35" t="s">
        <v>18</v>
      </c>
      <c r="K451" s="35" t="s">
        <v>19</v>
      </c>
      <c r="L451" s="35">
        <v>8388</v>
      </c>
      <c r="M451" s="35">
        <v>2800</v>
      </c>
      <c r="N451" s="206" t="s">
        <v>1289</v>
      </c>
      <c r="O451" s="212" t="s">
        <v>62</v>
      </c>
      <c r="P451" s="206" t="s">
        <v>1289</v>
      </c>
      <c r="Q451" s="209">
        <v>21829.5</v>
      </c>
      <c r="R451" s="100" t="s">
        <v>24</v>
      </c>
      <c r="S451" s="94" t="s">
        <v>31</v>
      </c>
      <c r="T451" s="206" t="s">
        <v>1289</v>
      </c>
      <c r="U451" s="94" t="s">
        <v>1429</v>
      </c>
      <c r="V451" s="94" t="s">
        <v>1497</v>
      </c>
    </row>
    <row r="452" spans="1:22" ht="82.5" hidden="1" customHeight="1">
      <c r="A452" s="94" t="s">
        <v>1356</v>
      </c>
      <c r="B452" s="90" t="s">
        <v>1615</v>
      </c>
      <c r="C452" s="206" t="s">
        <v>1289</v>
      </c>
      <c r="D452" s="206" t="s">
        <v>1289</v>
      </c>
      <c r="E452" s="206" t="s">
        <v>1289</v>
      </c>
      <c r="F452" s="206" t="s">
        <v>1289</v>
      </c>
      <c r="G452" s="397" t="s">
        <v>1117</v>
      </c>
      <c r="H452" s="206" t="s">
        <v>1418</v>
      </c>
      <c r="I452" s="35" t="s">
        <v>1500</v>
      </c>
      <c r="J452" s="35" t="s">
        <v>16</v>
      </c>
      <c r="K452" s="35" t="s">
        <v>19</v>
      </c>
      <c r="L452" s="35">
        <v>4194</v>
      </c>
      <c r="M452" s="35">
        <v>3857</v>
      </c>
      <c r="N452" s="206" t="s">
        <v>1289</v>
      </c>
      <c r="O452" s="212" t="s">
        <v>62</v>
      </c>
      <c r="P452" s="206" t="s">
        <v>1289</v>
      </c>
      <c r="Q452" s="209">
        <v>20352.642500000002</v>
      </c>
      <c r="R452" s="100" t="s">
        <v>24</v>
      </c>
      <c r="S452" s="94" t="s">
        <v>37</v>
      </c>
      <c r="T452" s="206" t="s">
        <v>1289</v>
      </c>
      <c r="U452" s="94" t="s">
        <v>1429</v>
      </c>
      <c r="V452" s="94" t="s">
        <v>1433</v>
      </c>
    </row>
    <row r="453" spans="1:22" ht="24" hidden="1">
      <c r="A453" s="94" t="s">
        <v>1357</v>
      </c>
      <c r="B453" s="90" t="s">
        <v>1615</v>
      </c>
      <c r="C453" s="206" t="s">
        <v>1289</v>
      </c>
      <c r="D453" s="206" t="s">
        <v>1289</v>
      </c>
      <c r="E453" s="206" t="s">
        <v>1289</v>
      </c>
      <c r="F453" s="206" t="s">
        <v>1289</v>
      </c>
      <c r="G453" s="397" t="s">
        <v>1117</v>
      </c>
      <c r="H453" s="206" t="s">
        <v>1418</v>
      </c>
      <c r="I453" s="35" t="s">
        <v>1500</v>
      </c>
      <c r="J453" s="35" t="s">
        <v>16</v>
      </c>
      <c r="K453" s="35" t="s">
        <v>19</v>
      </c>
      <c r="L453" s="35">
        <v>14940</v>
      </c>
      <c r="M453" s="35">
        <v>12703</v>
      </c>
      <c r="N453" s="206" t="s">
        <v>1289</v>
      </c>
      <c r="O453" s="212" t="s">
        <v>62</v>
      </c>
      <c r="P453" s="206" t="s">
        <v>1289</v>
      </c>
      <c r="Q453" s="209">
        <v>72702.290000000023</v>
      </c>
      <c r="R453" s="100" t="s">
        <v>24</v>
      </c>
      <c r="S453" s="94" t="s">
        <v>37</v>
      </c>
      <c r="T453" s="206" t="s">
        <v>1289</v>
      </c>
      <c r="U453" s="94" t="s">
        <v>1429</v>
      </c>
      <c r="V453" s="94" t="s">
        <v>1433</v>
      </c>
    </row>
    <row r="454" spans="1:22" ht="82.5" hidden="1" customHeight="1">
      <c r="A454" s="94" t="s">
        <v>1361</v>
      </c>
      <c r="B454" s="90" t="s">
        <v>1615</v>
      </c>
      <c r="C454" s="206" t="s">
        <v>1289</v>
      </c>
      <c r="D454" s="206" t="s">
        <v>1289</v>
      </c>
      <c r="E454" s="206" t="s">
        <v>1289</v>
      </c>
      <c r="F454" s="206" t="s">
        <v>1289</v>
      </c>
      <c r="G454" s="397" t="s">
        <v>1117</v>
      </c>
      <c r="H454" s="206" t="s">
        <v>1418</v>
      </c>
      <c r="I454" s="35" t="s">
        <v>1432</v>
      </c>
      <c r="J454" s="35" t="s">
        <v>16</v>
      </c>
      <c r="K454" s="35" t="s">
        <v>19</v>
      </c>
      <c r="L454" s="35">
        <v>5712</v>
      </c>
      <c r="M454" s="35">
        <v>5322</v>
      </c>
      <c r="N454" s="206" t="s">
        <v>1289</v>
      </c>
      <c r="O454" s="212" t="s">
        <v>62</v>
      </c>
      <c r="P454" s="206" t="s">
        <v>1289</v>
      </c>
      <c r="Q454" s="209">
        <v>25781.525000000001</v>
      </c>
      <c r="R454" s="100" t="s">
        <v>24</v>
      </c>
      <c r="S454" s="94" t="s">
        <v>31</v>
      </c>
      <c r="T454" s="206" t="s">
        <v>1289</v>
      </c>
      <c r="U454" s="94" t="s">
        <v>1429</v>
      </c>
      <c r="V454" s="94" t="s">
        <v>1433</v>
      </c>
    </row>
    <row r="455" spans="1:22" ht="24" hidden="1">
      <c r="A455" s="94" t="s">
        <v>36</v>
      </c>
      <c r="B455" s="90" t="s">
        <v>1615</v>
      </c>
      <c r="C455" s="206" t="s">
        <v>1289</v>
      </c>
      <c r="D455" s="206" t="s">
        <v>1289</v>
      </c>
      <c r="E455" s="206" t="s">
        <v>1289</v>
      </c>
      <c r="F455" s="206" t="s">
        <v>1289</v>
      </c>
      <c r="G455" s="397" t="s">
        <v>1117</v>
      </c>
      <c r="H455" s="206" t="s">
        <v>1418</v>
      </c>
      <c r="I455" s="35" t="s">
        <v>1432</v>
      </c>
      <c r="J455" s="35" t="s">
        <v>16</v>
      </c>
      <c r="K455" s="35" t="s">
        <v>19</v>
      </c>
      <c r="L455" s="35">
        <v>955</v>
      </c>
      <c r="M455" s="35">
        <v>820</v>
      </c>
      <c r="N455" s="206" t="s">
        <v>1289</v>
      </c>
      <c r="O455" s="212" t="s">
        <v>62</v>
      </c>
      <c r="P455" s="206" t="s">
        <v>1289</v>
      </c>
      <c r="Q455" s="209">
        <v>11843.788500000001</v>
      </c>
      <c r="R455" s="100" t="s">
        <v>24</v>
      </c>
      <c r="S455" s="90" t="s">
        <v>25</v>
      </c>
      <c r="T455" s="206" t="s">
        <v>1289</v>
      </c>
      <c r="U455" s="94" t="s">
        <v>1429</v>
      </c>
      <c r="V455" s="94" t="s">
        <v>1433</v>
      </c>
    </row>
    <row r="456" spans="1:22" ht="24" hidden="1">
      <c r="A456" s="94" t="s">
        <v>1364</v>
      </c>
      <c r="B456" s="90" t="s">
        <v>1615</v>
      </c>
      <c r="C456" s="206" t="s">
        <v>1289</v>
      </c>
      <c r="D456" s="206" t="s">
        <v>1289</v>
      </c>
      <c r="E456" s="206" t="s">
        <v>1289</v>
      </c>
      <c r="F456" s="206" t="s">
        <v>1289</v>
      </c>
      <c r="G456" s="397" t="s">
        <v>1117</v>
      </c>
      <c r="H456" s="206" t="s">
        <v>1418</v>
      </c>
      <c r="I456" s="35" t="s">
        <v>1432</v>
      </c>
      <c r="J456" s="35" t="s">
        <v>18</v>
      </c>
      <c r="K456" s="35" t="s">
        <v>19</v>
      </c>
      <c r="L456" s="35">
        <v>24</v>
      </c>
      <c r="M456" s="35">
        <v>19</v>
      </c>
      <c r="N456" s="206" t="s">
        <v>1289</v>
      </c>
      <c r="O456" s="212" t="s">
        <v>62</v>
      </c>
      <c r="P456" s="206" t="s">
        <v>1289</v>
      </c>
      <c r="Q456" s="209">
        <v>182.875</v>
      </c>
      <c r="R456" s="100" t="s">
        <v>24</v>
      </c>
      <c r="S456" s="94" t="s">
        <v>31</v>
      </c>
      <c r="T456" s="206" t="s">
        <v>1289</v>
      </c>
      <c r="U456" s="94" t="s">
        <v>1429</v>
      </c>
      <c r="V456" s="94" t="s">
        <v>1433</v>
      </c>
    </row>
    <row r="457" spans="1:22" ht="24" hidden="1">
      <c r="A457" s="94" t="s">
        <v>1305</v>
      </c>
      <c r="B457" s="90" t="s">
        <v>1615</v>
      </c>
      <c r="C457" s="206" t="s">
        <v>1289</v>
      </c>
      <c r="D457" s="206" t="s">
        <v>1289</v>
      </c>
      <c r="E457" s="206" t="s">
        <v>1289</v>
      </c>
      <c r="F457" s="206" t="s">
        <v>1289</v>
      </c>
      <c r="G457" s="397" t="s">
        <v>1117</v>
      </c>
      <c r="H457" s="206" t="s">
        <v>1418</v>
      </c>
      <c r="I457" s="35" t="s">
        <v>1432</v>
      </c>
      <c r="J457" s="35" t="s">
        <v>16</v>
      </c>
      <c r="K457" s="35" t="s">
        <v>19</v>
      </c>
      <c r="L457" s="35">
        <v>3595</v>
      </c>
      <c r="M457" s="35">
        <v>2783</v>
      </c>
      <c r="N457" s="206" t="s">
        <v>1289</v>
      </c>
      <c r="O457" s="212" t="s">
        <v>62</v>
      </c>
      <c r="P457" s="206" t="s">
        <v>1289</v>
      </c>
      <c r="Q457" s="209">
        <v>2494.25</v>
      </c>
      <c r="R457" s="100" t="s">
        <v>24</v>
      </c>
      <c r="S457" s="90" t="s">
        <v>25</v>
      </c>
      <c r="T457" s="94">
        <v>2015</v>
      </c>
      <c r="U457" s="94" t="s">
        <v>1429</v>
      </c>
      <c r="V457" s="94" t="s">
        <v>1433</v>
      </c>
    </row>
    <row r="458" spans="1:22" ht="24" hidden="1">
      <c r="A458" s="94" t="s">
        <v>1369</v>
      </c>
      <c r="B458" s="90" t="s">
        <v>1615</v>
      </c>
      <c r="C458" s="206" t="s">
        <v>1289</v>
      </c>
      <c r="D458" s="206" t="s">
        <v>1289</v>
      </c>
      <c r="E458" s="206" t="s">
        <v>1289</v>
      </c>
      <c r="F458" s="206" t="s">
        <v>1289</v>
      </c>
      <c r="G458" s="397" t="s">
        <v>1117</v>
      </c>
      <c r="H458" s="206" t="s">
        <v>1418</v>
      </c>
      <c r="I458" s="35" t="s">
        <v>1432</v>
      </c>
      <c r="J458" s="35" t="s">
        <v>16</v>
      </c>
      <c r="K458" s="35" t="s">
        <v>19</v>
      </c>
      <c r="L458" s="35">
        <v>3595</v>
      </c>
      <c r="M458" s="35">
        <v>2844</v>
      </c>
      <c r="N458" s="206" t="s">
        <v>1289</v>
      </c>
      <c r="O458" s="212" t="s">
        <v>62</v>
      </c>
      <c r="P458" s="206" t="s">
        <v>1289</v>
      </c>
      <c r="Q458" s="209">
        <v>21668.6855</v>
      </c>
      <c r="R458" s="100" t="s">
        <v>24</v>
      </c>
      <c r="S458" s="94" t="s">
        <v>31</v>
      </c>
      <c r="T458" s="206" t="s">
        <v>1289</v>
      </c>
      <c r="U458" s="94" t="s">
        <v>1429</v>
      </c>
      <c r="V458" s="94" t="s">
        <v>1433</v>
      </c>
    </row>
    <row r="459" spans="1:22" ht="24" hidden="1">
      <c r="A459" s="94" t="s">
        <v>1371</v>
      </c>
      <c r="B459" s="90" t="s">
        <v>1615</v>
      </c>
      <c r="C459" s="206" t="s">
        <v>1289</v>
      </c>
      <c r="D459" s="206" t="s">
        <v>1289</v>
      </c>
      <c r="E459" s="206" t="s">
        <v>1289</v>
      </c>
      <c r="F459" s="206" t="s">
        <v>1289</v>
      </c>
      <c r="G459" s="397" t="s">
        <v>1117</v>
      </c>
      <c r="H459" s="206" t="s">
        <v>1418</v>
      </c>
      <c r="I459" s="35" t="s">
        <v>1432</v>
      </c>
      <c r="J459" s="35" t="s">
        <v>16</v>
      </c>
      <c r="K459" s="35" t="s">
        <v>19</v>
      </c>
      <c r="L459" s="35">
        <v>62</v>
      </c>
      <c r="M459" s="35">
        <v>60</v>
      </c>
      <c r="N459" s="206" t="s">
        <v>1289</v>
      </c>
      <c r="O459" s="212" t="s">
        <v>62</v>
      </c>
      <c r="P459" s="206" t="s">
        <v>1289</v>
      </c>
      <c r="Q459" s="209">
        <v>243.85900000000001</v>
      </c>
      <c r="R459" s="100" t="s">
        <v>24</v>
      </c>
      <c r="S459" s="94" t="s">
        <v>31</v>
      </c>
      <c r="T459" s="206" t="s">
        <v>1289</v>
      </c>
      <c r="U459" s="94" t="s">
        <v>1429</v>
      </c>
      <c r="V459" s="94" t="s">
        <v>1433</v>
      </c>
    </row>
    <row r="460" spans="1:22" ht="24" hidden="1">
      <c r="A460" s="94" t="s">
        <v>1372</v>
      </c>
      <c r="B460" s="90" t="s">
        <v>1615</v>
      </c>
      <c r="C460" s="206" t="s">
        <v>1289</v>
      </c>
      <c r="D460" s="206" t="s">
        <v>1289</v>
      </c>
      <c r="E460" s="206" t="s">
        <v>1289</v>
      </c>
      <c r="F460" s="206" t="s">
        <v>1289</v>
      </c>
      <c r="G460" s="397" t="s">
        <v>1117</v>
      </c>
      <c r="H460" s="206" t="s">
        <v>1418</v>
      </c>
      <c r="I460" s="35" t="s">
        <v>1432</v>
      </c>
      <c r="J460" s="35" t="s">
        <v>16</v>
      </c>
      <c r="K460" s="35" t="s">
        <v>19</v>
      </c>
      <c r="L460" s="35">
        <v>1872</v>
      </c>
      <c r="M460" s="35">
        <v>1832</v>
      </c>
      <c r="N460" s="206" t="s">
        <v>1289</v>
      </c>
      <c r="O460" s="212" t="s">
        <v>62</v>
      </c>
      <c r="P460" s="206" t="s">
        <v>1289</v>
      </c>
      <c r="Q460" s="209">
        <v>14004</v>
      </c>
      <c r="R460" s="100" t="s">
        <v>24</v>
      </c>
      <c r="S460" s="94" t="s">
        <v>31</v>
      </c>
      <c r="T460" s="206" t="s">
        <v>1289</v>
      </c>
      <c r="U460" s="94" t="s">
        <v>1429</v>
      </c>
      <c r="V460" s="94" t="s">
        <v>1433</v>
      </c>
    </row>
    <row r="461" spans="1:22" ht="24" hidden="1">
      <c r="A461" s="94" t="s">
        <v>1373</v>
      </c>
      <c r="B461" s="90" t="s">
        <v>1615</v>
      </c>
      <c r="C461" s="206" t="s">
        <v>1289</v>
      </c>
      <c r="D461" s="206" t="s">
        <v>1289</v>
      </c>
      <c r="E461" s="206" t="s">
        <v>1289</v>
      </c>
      <c r="F461" s="206" t="s">
        <v>1289</v>
      </c>
      <c r="G461" s="397" t="s">
        <v>1117</v>
      </c>
      <c r="H461" s="206" t="s">
        <v>1418</v>
      </c>
      <c r="I461" s="35" t="s">
        <v>1432</v>
      </c>
      <c r="J461" s="35" t="s">
        <v>16</v>
      </c>
      <c r="K461" s="35" t="s">
        <v>19</v>
      </c>
      <c r="L461" s="35">
        <v>24</v>
      </c>
      <c r="M461" s="35">
        <v>24</v>
      </c>
      <c r="N461" s="206" t="s">
        <v>1289</v>
      </c>
      <c r="O461" s="212" t="s">
        <v>62</v>
      </c>
      <c r="P461" s="206" t="s">
        <v>1289</v>
      </c>
      <c r="Q461" s="209">
        <v>1231</v>
      </c>
      <c r="R461" s="100" t="s">
        <v>24</v>
      </c>
      <c r="S461" s="94" t="s">
        <v>31</v>
      </c>
      <c r="T461" s="94">
        <v>2015</v>
      </c>
      <c r="U461" s="94" t="s">
        <v>1429</v>
      </c>
      <c r="V461" s="94" t="s">
        <v>1433</v>
      </c>
    </row>
    <row r="462" spans="1:22" ht="24" hidden="1">
      <c r="A462" s="94" t="s">
        <v>1377</v>
      </c>
      <c r="B462" s="90" t="s">
        <v>1615</v>
      </c>
      <c r="C462" s="206" t="s">
        <v>1289</v>
      </c>
      <c r="D462" s="206" t="s">
        <v>1289</v>
      </c>
      <c r="E462" s="206" t="s">
        <v>1289</v>
      </c>
      <c r="F462" s="206" t="s">
        <v>1289</v>
      </c>
      <c r="G462" s="397" t="s">
        <v>1117</v>
      </c>
      <c r="H462" s="206" t="s">
        <v>1418</v>
      </c>
      <c r="I462" s="35" t="s">
        <v>1432</v>
      </c>
      <c r="J462" s="35" t="s">
        <v>16</v>
      </c>
      <c r="K462" s="35" t="s">
        <v>19</v>
      </c>
      <c r="L462" s="35">
        <v>10380</v>
      </c>
      <c r="M462" s="35">
        <v>7808</v>
      </c>
      <c r="N462" s="206" t="s">
        <v>1289</v>
      </c>
      <c r="O462" s="212" t="s">
        <v>62</v>
      </c>
      <c r="P462" s="206" t="s">
        <v>1289</v>
      </c>
      <c r="Q462" s="209">
        <v>211174.16</v>
      </c>
      <c r="R462" s="100" t="s">
        <v>24</v>
      </c>
      <c r="S462" s="90" t="s">
        <v>25</v>
      </c>
      <c r="T462" s="206" t="s">
        <v>1289</v>
      </c>
      <c r="U462" s="94" t="s">
        <v>1429</v>
      </c>
      <c r="V462" s="94" t="s">
        <v>1433</v>
      </c>
    </row>
    <row r="463" spans="1:22" ht="24" hidden="1">
      <c r="A463" s="94" t="s">
        <v>1378</v>
      </c>
      <c r="B463" s="90" t="s">
        <v>1615</v>
      </c>
      <c r="C463" s="206" t="s">
        <v>1289</v>
      </c>
      <c r="D463" s="206" t="s">
        <v>1289</v>
      </c>
      <c r="E463" s="206" t="s">
        <v>1289</v>
      </c>
      <c r="F463" s="206" t="s">
        <v>1289</v>
      </c>
      <c r="G463" s="397" t="s">
        <v>1117</v>
      </c>
      <c r="H463" s="206" t="s">
        <v>1418</v>
      </c>
      <c r="I463" s="35" t="s">
        <v>1522</v>
      </c>
      <c r="J463" s="35" t="s">
        <v>16</v>
      </c>
      <c r="K463" s="35" t="s">
        <v>19</v>
      </c>
      <c r="L463" s="35">
        <v>29</v>
      </c>
      <c r="M463" s="35">
        <v>21</v>
      </c>
      <c r="N463" s="206" t="s">
        <v>1289</v>
      </c>
      <c r="O463" s="212" t="s">
        <v>62</v>
      </c>
      <c r="P463" s="206" t="s">
        <v>1289</v>
      </c>
      <c r="Q463" s="209">
        <v>1486.6875</v>
      </c>
      <c r="R463" s="100" t="s">
        <v>24</v>
      </c>
      <c r="S463" s="90" t="s">
        <v>25</v>
      </c>
      <c r="T463" s="206" t="s">
        <v>1289</v>
      </c>
      <c r="U463" s="94" t="s">
        <v>1429</v>
      </c>
      <c r="V463" s="94" t="s">
        <v>1433</v>
      </c>
    </row>
    <row r="464" spans="1:22" ht="24" hidden="1">
      <c r="A464" s="94" t="s">
        <v>1389</v>
      </c>
      <c r="B464" s="90" t="s">
        <v>1615</v>
      </c>
      <c r="C464" s="206" t="s">
        <v>1289</v>
      </c>
      <c r="D464" s="206" t="s">
        <v>1289</v>
      </c>
      <c r="E464" s="206" t="s">
        <v>1289</v>
      </c>
      <c r="F464" s="206" t="s">
        <v>1289</v>
      </c>
      <c r="G464" s="397" t="s">
        <v>1117</v>
      </c>
      <c r="H464" s="206" t="s">
        <v>1418</v>
      </c>
      <c r="I464" s="35" t="s">
        <v>1432</v>
      </c>
      <c r="J464" s="35" t="s">
        <v>16</v>
      </c>
      <c r="K464" s="35" t="s">
        <v>19</v>
      </c>
      <c r="L464" s="35">
        <v>2032</v>
      </c>
      <c r="M464" s="35">
        <v>1791</v>
      </c>
      <c r="N464" s="206" t="s">
        <v>1289</v>
      </c>
      <c r="O464" s="212" t="s">
        <v>62</v>
      </c>
      <c r="P464" s="206" t="s">
        <v>1289</v>
      </c>
      <c r="Q464" s="209">
        <v>17681.125</v>
      </c>
      <c r="R464" s="100" t="s">
        <v>24</v>
      </c>
      <c r="S464" s="94" t="s">
        <v>37</v>
      </c>
      <c r="T464" s="206" t="s">
        <v>1289</v>
      </c>
      <c r="U464" s="94" t="s">
        <v>1429</v>
      </c>
      <c r="V464" s="94" t="s">
        <v>1433</v>
      </c>
    </row>
    <row r="465" spans="1:22" ht="24" hidden="1">
      <c r="A465" s="94" t="s">
        <v>1391</v>
      </c>
      <c r="B465" s="90" t="s">
        <v>1615</v>
      </c>
      <c r="C465" s="206" t="s">
        <v>1289</v>
      </c>
      <c r="D465" s="206" t="s">
        <v>1289</v>
      </c>
      <c r="E465" s="206" t="s">
        <v>1289</v>
      </c>
      <c r="F465" s="206" t="s">
        <v>1289</v>
      </c>
      <c r="G465" s="397" t="s">
        <v>1117</v>
      </c>
      <c r="H465" s="206" t="s">
        <v>1418</v>
      </c>
      <c r="I465" s="35" t="s">
        <v>1547</v>
      </c>
      <c r="J465" s="35" t="s">
        <v>18</v>
      </c>
      <c r="K465" s="35" t="s">
        <v>19</v>
      </c>
      <c r="L465" s="35">
        <v>25698</v>
      </c>
      <c r="M465" s="35">
        <v>22433</v>
      </c>
      <c r="N465" s="206" t="s">
        <v>1289</v>
      </c>
      <c r="O465" s="212" t="s">
        <v>62</v>
      </c>
      <c r="P465" s="206" t="s">
        <v>1289</v>
      </c>
      <c r="Q465" s="209">
        <v>84074.713277824616</v>
      </c>
      <c r="R465" s="100" t="s">
        <v>24</v>
      </c>
      <c r="S465" s="94" t="s">
        <v>37</v>
      </c>
      <c r="T465" s="206" t="s">
        <v>1289</v>
      </c>
      <c r="U465" s="94" t="s">
        <v>1429</v>
      </c>
      <c r="V465" s="94" t="s">
        <v>1433</v>
      </c>
    </row>
    <row r="466" spans="1:22" ht="24" hidden="1">
      <c r="A466" s="94" t="s">
        <v>1392</v>
      </c>
      <c r="B466" s="90" t="s">
        <v>1615</v>
      </c>
      <c r="C466" s="206" t="s">
        <v>1289</v>
      </c>
      <c r="D466" s="206" t="s">
        <v>1289</v>
      </c>
      <c r="E466" s="206" t="s">
        <v>1289</v>
      </c>
      <c r="F466" s="206" t="s">
        <v>1289</v>
      </c>
      <c r="G466" s="397" t="s">
        <v>1117</v>
      </c>
      <c r="H466" s="206" t="s">
        <v>1418</v>
      </c>
      <c r="I466" s="35" t="s">
        <v>1432</v>
      </c>
      <c r="J466" s="35" t="s">
        <v>16</v>
      </c>
      <c r="K466" s="35" t="s">
        <v>19</v>
      </c>
      <c r="L466" s="35">
        <v>51</v>
      </c>
      <c r="M466" s="35">
        <v>44</v>
      </c>
      <c r="N466" s="206" t="s">
        <v>1289</v>
      </c>
      <c r="O466" s="212" t="s">
        <v>62</v>
      </c>
      <c r="P466" s="206" t="s">
        <v>1289</v>
      </c>
      <c r="Q466" s="209">
        <v>1610.8500000000001</v>
      </c>
      <c r="R466" s="100" t="s">
        <v>24</v>
      </c>
      <c r="S466" s="94" t="s">
        <v>37</v>
      </c>
      <c r="T466" s="206" t="s">
        <v>1289</v>
      </c>
      <c r="U466" s="94" t="s">
        <v>1429</v>
      </c>
      <c r="V466" s="94" t="s">
        <v>1433</v>
      </c>
    </row>
    <row r="467" spans="1:22" ht="24" hidden="1">
      <c r="A467" s="94" t="s">
        <v>1393</v>
      </c>
      <c r="B467" s="90" t="s">
        <v>1615</v>
      </c>
      <c r="C467" s="206" t="s">
        <v>1289</v>
      </c>
      <c r="D467" s="206" t="s">
        <v>1289</v>
      </c>
      <c r="E467" s="206" t="s">
        <v>1289</v>
      </c>
      <c r="F467" s="206" t="s">
        <v>1289</v>
      </c>
      <c r="G467" s="397" t="s">
        <v>1117</v>
      </c>
      <c r="H467" s="206" t="s">
        <v>1418</v>
      </c>
      <c r="I467" s="35" t="s">
        <v>1432</v>
      </c>
      <c r="J467" s="35" t="s">
        <v>16</v>
      </c>
      <c r="K467" s="35" t="s">
        <v>19</v>
      </c>
      <c r="L467" s="35">
        <v>30</v>
      </c>
      <c r="M467" s="35">
        <v>27</v>
      </c>
      <c r="N467" s="206" t="s">
        <v>1289</v>
      </c>
      <c r="O467" s="212" t="s">
        <v>62</v>
      </c>
      <c r="P467" s="206" t="s">
        <v>1289</v>
      </c>
      <c r="Q467" s="209">
        <v>1270.125</v>
      </c>
      <c r="R467" s="100" t="s">
        <v>24</v>
      </c>
      <c r="S467" s="94" t="s">
        <v>37</v>
      </c>
      <c r="T467" s="206" t="s">
        <v>1289</v>
      </c>
      <c r="U467" s="94" t="s">
        <v>1429</v>
      </c>
      <c r="V467" s="94" t="s">
        <v>1433</v>
      </c>
    </row>
    <row r="468" spans="1:22" ht="24" hidden="1">
      <c r="A468" s="94" t="s">
        <v>1394</v>
      </c>
      <c r="B468" s="90" t="s">
        <v>1615</v>
      </c>
      <c r="C468" s="206" t="s">
        <v>1289</v>
      </c>
      <c r="D468" s="206" t="s">
        <v>1289</v>
      </c>
      <c r="E468" s="206" t="s">
        <v>1289</v>
      </c>
      <c r="F468" s="206" t="s">
        <v>1289</v>
      </c>
      <c r="G468" s="397" t="s">
        <v>1117</v>
      </c>
      <c r="H468" s="206" t="s">
        <v>1418</v>
      </c>
      <c r="I468" s="35" t="s">
        <v>1432</v>
      </c>
      <c r="J468" s="35" t="s">
        <v>16</v>
      </c>
      <c r="K468" s="35" t="s">
        <v>19</v>
      </c>
      <c r="L468" s="35">
        <v>897</v>
      </c>
      <c r="M468" s="35">
        <v>779</v>
      </c>
      <c r="N468" s="206" t="s">
        <v>1289</v>
      </c>
      <c r="O468" s="212" t="s">
        <v>62</v>
      </c>
      <c r="P468" s="206" t="s">
        <v>1289</v>
      </c>
      <c r="Q468" s="209">
        <v>4047.3125</v>
      </c>
      <c r="R468" s="100" t="s">
        <v>24</v>
      </c>
      <c r="S468" s="94" t="s">
        <v>37</v>
      </c>
      <c r="T468" s="206" t="s">
        <v>1289</v>
      </c>
      <c r="U468" s="94" t="s">
        <v>1429</v>
      </c>
      <c r="V468" s="94" t="s">
        <v>1433</v>
      </c>
    </row>
    <row r="469" spans="1:22" ht="24" hidden="1">
      <c r="A469" s="94" t="s">
        <v>1395</v>
      </c>
      <c r="B469" s="90" t="s">
        <v>1615</v>
      </c>
      <c r="C469" s="206" t="s">
        <v>1289</v>
      </c>
      <c r="D469" s="206" t="s">
        <v>1289</v>
      </c>
      <c r="E469" s="206" t="s">
        <v>1289</v>
      </c>
      <c r="F469" s="206" t="s">
        <v>1289</v>
      </c>
      <c r="G469" s="397" t="s">
        <v>1117</v>
      </c>
      <c r="H469" s="206" t="s">
        <v>1418</v>
      </c>
      <c r="I469" s="35" t="s">
        <v>1432</v>
      </c>
      <c r="J469" s="35" t="s">
        <v>16</v>
      </c>
      <c r="K469" s="35" t="s">
        <v>19</v>
      </c>
      <c r="L469" s="35">
        <v>4</v>
      </c>
      <c r="M469" s="35">
        <v>4</v>
      </c>
      <c r="N469" s="206" t="s">
        <v>1289</v>
      </c>
      <c r="O469" s="212" t="s">
        <v>62</v>
      </c>
      <c r="P469" s="206" t="s">
        <v>1289</v>
      </c>
      <c r="Q469" s="209">
        <v>75</v>
      </c>
      <c r="R469" s="100" t="s">
        <v>24</v>
      </c>
      <c r="S469" s="94" t="s">
        <v>37</v>
      </c>
      <c r="T469" s="206" t="s">
        <v>1289</v>
      </c>
      <c r="U469" s="94" t="s">
        <v>1429</v>
      </c>
      <c r="V469" s="94" t="s">
        <v>1433</v>
      </c>
    </row>
    <row r="470" spans="1:22" ht="24" hidden="1">
      <c r="A470" s="94" t="s">
        <v>1396</v>
      </c>
      <c r="B470" s="90" t="s">
        <v>1615</v>
      </c>
      <c r="C470" s="206" t="s">
        <v>1289</v>
      </c>
      <c r="D470" s="206" t="s">
        <v>1289</v>
      </c>
      <c r="E470" s="206" t="s">
        <v>1289</v>
      </c>
      <c r="F470" s="206" t="s">
        <v>1289</v>
      </c>
      <c r="G470" s="397" t="s">
        <v>1117</v>
      </c>
      <c r="H470" s="206" t="s">
        <v>1418</v>
      </c>
      <c r="I470" s="35" t="s">
        <v>1432</v>
      </c>
      <c r="J470" s="35" t="s">
        <v>16</v>
      </c>
      <c r="K470" s="35" t="s">
        <v>19</v>
      </c>
      <c r="L470" s="35">
        <v>4</v>
      </c>
      <c r="M470" s="35">
        <v>4</v>
      </c>
      <c r="N470" s="206" t="s">
        <v>1289</v>
      </c>
      <c r="O470" s="212" t="s">
        <v>62</v>
      </c>
      <c r="P470" s="206" t="s">
        <v>1289</v>
      </c>
      <c r="Q470" s="209">
        <v>383</v>
      </c>
      <c r="R470" s="100" t="s">
        <v>24</v>
      </c>
      <c r="S470" s="94" t="s">
        <v>37</v>
      </c>
      <c r="T470" s="206" t="s">
        <v>1289</v>
      </c>
      <c r="U470" s="94" t="s">
        <v>1429</v>
      </c>
      <c r="V470" s="94" t="s">
        <v>1433</v>
      </c>
    </row>
    <row r="471" spans="1:22" ht="24" hidden="1">
      <c r="A471" s="94" t="s">
        <v>1398</v>
      </c>
      <c r="B471" s="90" t="s">
        <v>1615</v>
      </c>
      <c r="C471" s="206" t="s">
        <v>1289</v>
      </c>
      <c r="D471" s="206" t="s">
        <v>1289</v>
      </c>
      <c r="E471" s="206" t="s">
        <v>1289</v>
      </c>
      <c r="F471" s="206" t="s">
        <v>1289</v>
      </c>
      <c r="G471" s="397" t="s">
        <v>1117</v>
      </c>
      <c r="H471" s="206" t="s">
        <v>1418</v>
      </c>
      <c r="I471" s="35" t="s">
        <v>1432</v>
      </c>
      <c r="J471" s="35" t="s">
        <v>16</v>
      </c>
      <c r="K471" s="35" t="s">
        <v>19</v>
      </c>
      <c r="L471" s="35">
        <v>134</v>
      </c>
      <c r="M471" s="35">
        <v>103</v>
      </c>
      <c r="N471" s="206" t="s">
        <v>1289</v>
      </c>
      <c r="O471" s="212" t="s">
        <v>62</v>
      </c>
      <c r="P471" s="206" t="s">
        <v>1289</v>
      </c>
      <c r="Q471" s="209">
        <v>1414.875</v>
      </c>
      <c r="R471" s="100" t="s">
        <v>24</v>
      </c>
      <c r="S471" s="94" t="s">
        <v>1548</v>
      </c>
      <c r="T471" s="206" t="s">
        <v>1289</v>
      </c>
      <c r="U471" s="94" t="s">
        <v>1429</v>
      </c>
      <c r="V471" s="94" t="s">
        <v>1433</v>
      </c>
    </row>
    <row r="472" spans="1:22" ht="24" hidden="1">
      <c r="A472" s="94" t="s">
        <v>1404</v>
      </c>
      <c r="B472" s="90" t="s">
        <v>1615</v>
      </c>
      <c r="C472" s="206" t="s">
        <v>1289</v>
      </c>
      <c r="D472" s="206" t="s">
        <v>1289</v>
      </c>
      <c r="E472" s="206" t="s">
        <v>1289</v>
      </c>
      <c r="F472" s="206" t="s">
        <v>1289</v>
      </c>
      <c r="G472" s="397" t="s">
        <v>1117</v>
      </c>
      <c r="H472" s="206" t="s">
        <v>1418</v>
      </c>
      <c r="I472" s="35" t="s">
        <v>1496</v>
      </c>
      <c r="J472" s="35" t="s">
        <v>18</v>
      </c>
      <c r="K472" s="35" t="s">
        <v>19</v>
      </c>
      <c r="L472" s="35">
        <v>1411</v>
      </c>
      <c r="M472" s="35">
        <v>304</v>
      </c>
      <c r="N472" s="206" t="s">
        <v>1289</v>
      </c>
      <c r="O472" s="212" t="s">
        <v>62</v>
      </c>
      <c r="P472" s="206" t="s">
        <v>1289</v>
      </c>
      <c r="Q472" s="209">
        <v>11776.1875</v>
      </c>
      <c r="R472" s="100" t="s">
        <v>24</v>
      </c>
      <c r="S472" s="90" t="s">
        <v>25</v>
      </c>
      <c r="T472" s="206" t="s">
        <v>1289</v>
      </c>
      <c r="U472" s="94" t="s">
        <v>1429</v>
      </c>
      <c r="V472" s="94" t="s">
        <v>1497</v>
      </c>
    </row>
    <row r="473" spans="1:22" ht="24" hidden="1">
      <c r="A473" s="94" t="s">
        <v>1407</v>
      </c>
      <c r="B473" s="90" t="s">
        <v>1615</v>
      </c>
      <c r="C473" s="206" t="s">
        <v>1289</v>
      </c>
      <c r="D473" s="206" t="s">
        <v>1289</v>
      </c>
      <c r="E473" s="206" t="s">
        <v>1289</v>
      </c>
      <c r="F473" s="206" t="s">
        <v>1289</v>
      </c>
      <c r="G473" s="397" t="s">
        <v>1117</v>
      </c>
      <c r="H473" s="206" t="s">
        <v>1418</v>
      </c>
      <c r="I473" s="35" t="s">
        <v>1432</v>
      </c>
      <c r="J473" s="35" t="s">
        <v>16</v>
      </c>
      <c r="K473" s="35" t="s">
        <v>19</v>
      </c>
      <c r="L473" s="35">
        <v>1515</v>
      </c>
      <c r="M473" s="35">
        <v>1223</v>
      </c>
      <c r="N473" s="206" t="s">
        <v>1289</v>
      </c>
      <c r="O473" s="212" t="s">
        <v>62</v>
      </c>
      <c r="P473" s="206" t="s">
        <v>1289</v>
      </c>
      <c r="Q473" s="209">
        <v>89746.121499999994</v>
      </c>
      <c r="R473" s="100" t="s">
        <v>24</v>
      </c>
      <c r="S473" s="90" t="s">
        <v>25</v>
      </c>
      <c r="T473" s="206" t="s">
        <v>1289</v>
      </c>
      <c r="U473" s="94" t="s">
        <v>1429</v>
      </c>
      <c r="V473" s="94" t="s">
        <v>1433</v>
      </c>
    </row>
    <row r="474" spans="1:22" ht="24" hidden="1">
      <c r="A474" s="94" t="s">
        <v>1413</v>
      </c>
      <c r="B474" s="90" t="s">
        <v>1615</v>
      </c>
      <c r="C474" s="206" t="s">
        <v>1289</v>
      </c>
      <c r="D474" s="206" t="s">
        <v>1289</v>
      </c>
      <c r="E474" s="206" t="s">
        <v>1289</v>
      </c>
      <c r="F474" s="206" t="s">
        <v>1289</v>
      </c>
      <c r="G474" s="397" t="s">
        <v>1117</v>
      </c>
      <c r="H474" s="206" t="s">
        <v>1418</v>
      </c>
      <c r="I474" s="35" t="s">
        <v>1432</v>
      </c>
      <c r="J474" s="35" t="s">
        <v>18</v>
      </c>
      <c r="K474" s="35" t="s">
        <v>19</v>
      </c>
      <c r="L474" s="35">
        <v>1494</v>
      </c>
      <c r="M474" s="35">
        <v>802</v>
      </c>
      <c r="N474" s="206" t="s">
        <v>1289</v>
      </c>
      <c r="O474" s="212" t="s">
        <v>62</v>
      </c>
      <c r="P474" s="206" t="s">
        <v>1289</v>
      </c>
      <c r="Q474" s="209">
        <v>4340.875</v>
      </c>
      <c r="R474" s="100" t="s">
        <v>24</v>
      </c>
      <c r="S474" s="94" t="s">
        <v>1422</v>
      </c>
      <c r="T474" s="206" t="s">
        <v>1289</v>
      </c>
      <c r="U474" s="94" t="s">
        <v>1429</v>
      </c>
      <c r="V474" s="94" t="s">
        <v>1433</v>
      </c>
    </row>
    <row r="475" spans="1:22" ht="36" hidden="1">
      <c r="A475" s="94" t="s">
        <v>1414</v>
      </c>
      <c r="B475" s="90" t="s">
        <v>1615</v>
      </c>
      <c r="C475" s="206" t="s">
        <v>1289</v>
      </c>
      <c r="D475" s="206" t="s">
        <v>1289</v>
      </c>
      <c r="E475" s="206" t="s">
        <v>1289</v>
      </c>
      <c r="F475" s="206" t="s">
        <v>1289</v>
      </c>
      <c r="G475" s="397" t="s">
        <v>1117</v>
      </c>
      <c r="H475" s="206" t="s">
        <v>1418</v>
      </c>
      <c r="I475" s="35" t="s">
        <v>1432</v>
      </c>
      <c r="J475" s="35" t="s">
        <v>16</v>
      </c>
      <c r="K475" s="35" t="s">
        <v>19</v>
      </c>
      <c r="L475" s="35">
        <v>718</v>
      </c>
      <c r="M475" s="35">
        <v>779</v>
      </c>
      <c r="N475" s="206" t="s">
        <v>1289</v>
      </c>
      <c r="O475" s="212" t="s">
        <v>62</v>
      </c>
      <c r="P475" s="206" t="s">
        <v>1289</v>
      </c>
      <c r="Q475" s="209">
        <v>31236.782500000001</v>
      </c>
      <c r="R475" s="100" t="s">
        <v>24</v>
      </c>
      <c r="S475" s="90" t="s">
        <v>25</v>
      </c>
      <c r="T475" s="206" t="s">
        <v>1289</v>
      </c>
      <c r="U475" s="94" t="s">
        <v>1429</v>
      </c>
      <c r="V475" s="94" t="s">
        <v>1433</v>
      </c>
    </row>
    <row r="476" spans="1:22" ht="24" hidden="1">
      <c r="A476" s="94" t="s">
        <v>1415</v>
      </c>
      <c r="B476" s="90" t="s">
        <v>1615</v>
      </c>
      <c r="C476" s="206" t="s">
        <v>1289</v>
      </c>
      <c r="D476" s="206" t="s">
        <v>1289</v>
      </c>
      <c r="E476" s="206" t="s">
        <v>1289</v>
      </c>
      <c r="F476" s="206" t="s">
        <v>1289</v>
      </c>
      <c r="G476" s="397" t="s">
        <v>1117</v>
      </c>
      <c r="H476" s="206" t="s">
        <v>1418</v>
      </c>
      <c r="I476" s="35" t="s">
        <v>1496</v>
      </c>
      <c r="J476" s="35" t="s">
        <v>18</v>
      </c>
      <c r="K476" s="35" t="s">
        <v>19</v>
      </c>
      <c r="L476" s="35">
        <v>389</v>
      </c>
      <c r="M476" s="35">
        <v>189</v>
      </c>
      <c r="N476" s="206" t="s">
        <v>1289</v>
      </c>
      <c r="O476" s="212" t="s">
        <v>62</v>
      </c>
      <c r="P476" s="206" t="s">
        <v>1289</v>
      </c>
      <c r="Q476" s="209">
        <v>1862.4375</v>
      </c>
      <c r="R476" s="100" t="s">
        <v>24</v>
      </c>
      <c r="S476" s="90" t="s">
        <v>25</v>
      </c>
      <c r="T476" s="206" t="s">
        <v>1289</v>
      </c>
      <c r="U476" s="94" t="s">
        <v>1429</v>
      </c>
      <c r="V476" s="94" t="s">
        <v>1497</v>
      </c>
    </row>
    <row r="477" spans="1:22" ht="24" hidden="1">
      <c r="A477" s="94" t="s">
        <v>1405</v>
      </c>
      <c r="B477" s="90" t="s">
        <v>1616</v>
      </c>
      <c r="C477" s="206" t="s">
        <v>1289</v>
      </c>
      <c r="D477" s="206" t="s">
        <v>1289</v>
      </c>
      <c r="E477" s="206" t="s">
        <v>1289</v>
      </c>
      <c r="F477" s="206" t="s">
        <v>1289</v>
      </c>
      <c r="G477" s="397" t="s">
        <v>1117</v>
      </c>
      <c r="H477" s="206" t="s">
        <v>1418</v>
      </c>
      <c r="I477" s="35" t="s">
        <v>1559</v>
      </c>
      <c r="J477" s="35" t="s">
        <v>18</v>
      </c>
      <c r="K477" s="35" t="s">
        <v>19</v>
      </c>
      <c r="L477" s="35">
        <v>551</v>
      </c>
      <c r="M477" s="35">
        <v>149</v>
      </c>
      <c r="N477" s="206" t="s">
        <v>1289</v>
      </c>
      <c r="O477" s="212" t="s">
        <v>62</v>
      </c>
      <c r="P477" s="206" t="s">
        <v>1289</v>
      </c>
      <c r="Q477" s="209">
        <v>1606.5919999999999</v>
      </c>
      <c r="R477" s="100" t="s">
        <v>1621</v>
      </c>
      <c r="S477" s="94" t="s">
        <v>1054</v>
      </c>
      <c r="T477" s="206" t="s">
        <v>1289</v>
      </c>
      <c r="U477" s="94" t="s">
        <v>1429</v>
      </c>
      <c r="V477" s="94" t="s">
        <v>1560</v>
      </c>
    </row>
    <row r="478" spans="1:22" ht="60" hidden="1">
      <c r="A478" s="94" t="s">
        <v>1351</v>
      </c>
      <c r="B478" s="90" t="s">
        <v>1617</v>
      </c>
      <c r="C478" s="206" t="s">
        <v>1289</v>
      </c>
      <c r="D478" s="206" t="s">
        <v>1289</v>
      </c>
      <c r="E478" s="206" t="s">
        <v>1289</v>
      </c>
      <c r="F478" s="206" t="s">
        <v>1289</v>
      </c>
      <c r="G478" s="397" t="s">
        <v>1117</v>
      </c>
      <c r="H478" s="206" t="s">
        <v>1418</v>
      </c>
      <c r="I478" s="35" t="s">
        <v>1485</v>
      </c>
      <c r="J478" s="35" t="s">
        <v>18</v>
      </c>
      <c r="K478" s="35" t="s">
        <v>1486</v>
      </c>
      <c r="L478" s="35">
        <v>26</v>
      </c>
      <c r="M478" s="35">
        <v>26</v>
      </c>
      <c r="N478" s="206" t="s">
        <v>1289</v>
      </c>
      <c r="O478" s="212" t="s">
        <v>63</v>
      </c>
      <c r="P478" s="206" t="s">
        <v>1289</v>
      </c>
      <c r="Q478" s="209">
        <v>96.265000000000001</v>
      </c>
      <c r="R478" s="100" t="s">
        <v>24</v>
      </c>
      <c r="S478" s="90" t="s">
        <v>25</v>
      </c>
      <c r="T478" s="206" t="s">
        <v>1289</v>
      </c>
      <c r="U478" s="94" t="s">
        <v>1487</v>
      </c>
      <c r="V478" s="94" t="s">
        <v>1488</v>
      </c>
    </row>
    <row r="479" spans="1:22" ht="24" hidden="1">
      <c r="A479" s="94" t="s">
        <v>1375</v>
      </c>
      <c r="B479" s="90" t="s">
        <v>1617</v>
      </c>
      <c r="C479" s="206" t="s">
        <v>1289</v>
      </c>
      <c r="D479" s="206" t="s">
        <v>1289</v>
      </c>
      <c r="E479" s="206" t="s">
        <v>1289</v>
      </c>
      <c r="F479" s="206" t="s">
        <v>1289</v>
      </c>
      <c r="G479" s="397" t="s">
        <v>1117</v>
      </c>
      <c r="H479" s="206" t="s">
        <v>1418</v>
      </c>
      <c r="I479" s="35" t="s">
        <v>1485</v>
      </c>
      <c r="J479" s="35" t="s">
        <v>18</v>
      </c>
      <c r="K479" s="35" t="s">
        <v>612</v>
      </c>
      <c r="L479" s="35">
        <v>26</v>
      </c>
      <c r="M479" s="35">
        <v>26</v>
      </c>
      <c r="N479" s="206" t="s">
        <v>1289</v>
      </c>
      <c r="O479" s="212" t="s">
        <v>62</v>
      </c>
      <c r="P479" s="206" t="s">
        <v>1289</v>
      </c>
      <c r="Q479" s="209">
        <v>1001</v>
      </c>
      <c r="R479" s="100" t="s">
        <v>24</v>
      </c>
      <c r="S479" s="90" t="s">
        <v>25</v>
      </c>
      <c r="T479" s="206" t="s">
        <v>1289</v>
      </c>
      <c r="U479" s="94" t="s">
        <v>1429</v>
      </c>
      <c r="V479" s="94" t="s">
        <v>1488</v>
      </c>
    </row>
    <row r="480" spans="1:22" hidden="1">
      <c r="A480" s="94" t="s">
        <v>1387</v>
      </c>
      <c r="B480" s="90" t="s">
        <v>1617</v>
      </c>
      <c r="C480" s="206" t="s">
        <v>1289</v>
      </c>
      <c r="D480" s="206" t="s">
        <v>1289</v>
      </c>
      <c r="E480" s="206" t="s">
        <v>1289</v>
      </c>
      <c r="F480" s="206" t="s">
        <v>1289</v>
      </c>
      <c r="G480" s="397" t="s">
        <v>1117</v>
      </c>
      <c r="H480" s="206" t="s">
        <v>1418</v>
      </c>
      <c r="I480" s="35" t="s">
        <v>1485</v>
      </c>
      <c r="J480" s="35" t="s">
        <v>16</v>
      </c>
      <c r="K480" s="35" t="s">
        <v>612</v>
      </c>
      <c r="L480" s="35">
        <v>26</v>
      </c>
      <c r="M480" s="35">
        <f>L480*4</f>
        <v>104</v>
      </c>
      <c r="N480" s="206" t="s">
        <v>1289</v>
      </c>
      <c r="O480" s="212" t="s">
        <v>63</v>
      </c>
      <c r="P480" s="206" t="s">
        <v>1289</v>
      </c>
      <c r="Q480" s="209">
        <v>2502.5</v>
      </c>
      <c r="R480" s="100" t="s">
        <v>24</v>
      </c>
      <c r="S480" s="94" t="s">
        <v>37</v>
      </c>
      <c r="T480" s="206" t="s">
        <v>1289</v>
      </c>
      <c r="U480" s="94" t="s">
        <v>1429</v>
      </c>
      <c r="V480" s="94" t="s">
        <v>1488</v>
      </c>
    </row>
    <row r="481" spans="1:22" ht="336">
      <c r="A481" s="4" t="s">
        <v>1315</v>
      </c>
      <c r="B481" s="3" t="s">
        <v>1202</v>
      </c>
      <c r="C481" s="91" t="s">
        <v>28</v>
      </c>
      <c r="D481" s="98" t="s">
        <v>1204</v>
      </c>
      <c r="E481" s="206" t="s">
        <v>1289</v>
      </c>
      <c r="F481" s="206" t="s">
        <v>1289</v>
      </c>
      <c r="G481" s="91" t="s">
        <v>8</v>
      </c>
      <c r="H481" s="98" t="s">
        <v>483</v>
      </c>
      <c r="I481" s="35" t="s">
        <v>13</v>
      </c>
      <c r="J481" s="207" t="s">
        <v>16</v>
      </c>
      <c r="K481" s="207" t="s">
        <v>19</v>
      </c>
      <c r="L481" s="237">
        <v>61864</v>
      </c>
      <c r="M481" s="237">
        <v>48043</v>
      </c>
      <c r="N481" s="35">
        <v>78</v>
      </c>
      <c r="O481" s="212" t="s">
        <v>62</v>
      </c>
      <c r="P481" s="90" t="s">
        <v>62</v>
      </c>
      <c r="Q481" s="238">
        <v>1537628.9462013745</v>
      </c>
      <c r="R481" s="100" t="s">
        <v>24</v>
      </c>
      <c r="S481" s="90" t="s">
        <v>25</v>
      </c>
      <c r="T481" s="210" t="s">
        <v>1417</v>
      </c>
      <c r="U481" s="206" t="s">
        <v>1417</v>
      </c>
      <c r="V481" s="211" t="s">
        <v>1203</v>
      </c>
    </row>
    <row r="482" spans="1:22" ht="120">
      <c r="A482" s="4" t="s">
        <v>1240</v>
      </c>
      <c r="B482" s="3" t="s">
        <v>1202</v>
      </c>
      <c r="C482" s="98" t="s">
        <v>854</v>
      </c>
      <c r="D482" s="103" t="s">
        <v>1241</v>
      </c>
      <c r="E482" s="222" t="s">
        <v>1299</v>
      </c>
      <c r="F482" s="117" t="s">
        <v>1299</v>
      </c>
      <c r="G482" s="242" t="s">
        <v>8</v>
      </c>
      <c r="H482" s="206" t="s">
        <v>1418</v>
      </c>
      <c r="I482" s="35" t="s">
        <v>852</v>
      </c>
      <c r="J482" s="98" t="s">
        <v>18</v>
      </c>
      <c r="K482" s="90" t="s">
        <v>1060</v>
      </c>
      <c r="L482" s="243" t="s">
        <v>1242</v>
      </c>
      <c r="M482" s="243">
        <v>330000</v>
      </c>
      <c r="N482" s="206" t="s">
        <v>1417</v>
      </c>
      <c r="O482" s="212" t="s">
        <v>62</v>
      </c>
      <c r="P482" s="90" t="s">
        <v>63</v>
      </c>
      <c r="Q482" s="243" t="s">
        <v>1436</v>
      </c>
      <c r="R482" s="100" t="s">
        <v>24</v>
      </c>
      <c r="S482" s="98" t="s">
        <v>37</v>
      </c>
      <c r="T482" s="94">
        <v>2004</v>
      </c>
      <c r="U482" s="98">
        <v>2015</v>
      </c>
      <c r="V482" s="244" t="s">
        <v>1215</v>
      </c>
    </row>
    <row r="483" spans="1:22" ht="108">
      <c r="A483" s="4" t="s">
        <v>476</v>
      </c>
      <c r="B483" s="3" t="s">
        <v>1202</v>
      </c>
      <c r="C483" s="91" t="s">
        <v>28</v>
      </c>
      <c r="D483" s="98" t="s">
        <v>477</v>
      </c>
      <c r="E483" s="206" t="s">
        <v>1289</v>
      </c>
      <c r="F483" s="206" t="s">
        <v>1289</v>
      </c>
      <c r="G483" s="91" t="s">
        <v>9</v>
      </c>
      <c r="H483" s="98" t="s">
        <v>478</v>
      </c>
      <c r="I483" s="35" t="s">
        <v>812</v>
      </c>
      <c r="J483" s="207" t="s">
        <v>16</v>
      </c>
      <c r="K483" s="207" t="s">
        <v>19</v>
      </c>
      <c r="L483" s="237">
        <v>82305</v>
      </c>
      <c r="M483" s="237">
        <v>69520</v>
      </c>
      <c r="N483" s="35">
        <v>84</v>
      </c>
      <c r="O483" s="212" t="s">
        <v>62</v>
      </c>
      <c r="P483" s="90" t="s">
        <v>62</v>
      </c>
      <c r="Q483" s="238">
        <v>6538072.76411191</v>
      </c>
      <c r="R483" s="100" t="s">
        <v>24</v>
      </c>
      <c r="S483" s="90" t="s">
        <v>25</v>
      </c>
      <c r="T483" s="210" t="s">
        <v>1417</v>
      </c>
      <c r="U483" s="206" t="s">
        <v>1417</v>
      </c>
      <c r="V483" s="211" t="s">
        <v>1203</v>
      </c>
    </row>
    <row r="484" spans="1:22" ht="192">
      <c r="A484" s="4" t="s">
        <v>479</v>
      </c>
      <c r="B484" s="3" t="s">
        <v>1202</v>
      </c>
      <c r="C484" s="91" t="s">
        <v>28</v>
      </c>
      <c r="D484" s="98" t="s">
        <v>480</v>
      </c>
      <c r="E484" s="206" t="s">
        <v>1289</v>
      </c>
      <c r="F484" s="206" t="s">
        <v>1289</v>
      </c>
      <c r="G484" s="91" t="s">
        <v>9</v>
      </c>
      <c r="H484" s="98" t="s">
        <v>1451</v>
      </c>
      <c r="I484" s="35" t="s">
        <v>13</v>
      </c>
      <c r="J484" s="207" t="s">
        <v>16</v>
      </c>
      <c r="K484" s="207" t="s">
        <v>19</v>
      </c>
      <c r="L484" s="237">
        <v>8507</v>
      </c>
      <c r="M484" s="237">
        <v>6179</v>
      </c>
      <c r="N484" s="35">
        <v>73</v>
      </c>
      <c r="O484" s="212" t="s">
        <v>62</v>
      </c>
      <c r="P484" s="90" t="s">
        <v>63</v>
      </c>
      <c r="Q484" s="238">
        <v>48897.233295833335</v>
      </c>
      <c r="R484" s="100" t="s">
        <v>24</v>
      </c>
      <c r="S484" s="90" t="s">
        <v>25</v>
      </c>
      <c r="T484" s="210" t="s">
        <v>1417</v>
      </c>
      <c r="U484" s="206" t="s">
        <v>1417</v>
      </c>
      <c r="V484" s="211" t="s">
        <v>1203</v>
      </c>
    </row>
    <row r="485" spans="1:22" ht="120">
      <c r="A485" s="4" t="s">
        <v>481</v>
      </c>
      <c r="B485" s="3" t="s">
        <v>1202</v>
      </c>
      <c r="C485" s="91" t="s">
        <v>28</v>
      </c>
      <c r="D485" s="98" t="s">
        <v>482</v>
      </c>
      <c r="E485" s="206" t="s">
        <v>1289</v>
      </c>
      <c r="F485" s="206" t="s">
        <v>1289</v>
      </c>
      <c r="G485" s="206" t="s">
        <v>1289</v>
      </c>
      <c r="H485" s="206" t="s">
        <v>1418</v>
      </c>
      <c r="I485" s="35" t="s">
        <v>13</v>
      </c>
      <c r="J485" s="207" t="s">
        <v>16</v>
      </c>
      <c r="K485" s="207" t="s">
        <v>19</v>
      </c>
      <c r="L485" s="237">
        <v>2522</v>
      </c>
      <c r="M485" s="237">
        <v>2156</v>
      </c>
      <c r="N485" s="35">
        <v>85</v>
      </c>
      <c r="O485" s="212" t="s">
        <v>62</v>
      </c>
      <c r="P485" s="90" t="s">
        <v>62</v>
      </c>
      <c r="Q485" s="238">
        <v>53738.299999999996</v>
      </c>
      <c r="R485" s="100" t="s">
        <v>24</v>
      </c>
      <c r="S485" s="90" t="s">
        <v>25</v>
      </c>
      <c r="T485" s="210" t="s">
        <v>1417</v>
      </c>
      <c r="U485" s="206" t="s">
        <v>1417</v>
      </c>
      <c r="V485" s="211" t="s">
        <v>1203</v>
      </c>
    </row>
    <row r="486" spans="1:22" ht="96">
      <c r="A486" s="4" t="s">
        <v>529</v>
      </c>
      <c r="B486" s="3" t="s">
        <v>1202</v>
      </c>
      <c r="C486" s="91" t="s">
        <v>60</v>
      </c>
      <c r="D486" s="98" t="s">
        <v>530</v>
      </c>
      <c r="E486" s="206" t="s">
        <v>1289</v>
      </c>
      <c r="F486" s="206" t="s">
        <v>1289</v>
      </c>
      <c r="G486" s="91" t="s">
        <v>9</v>
      </c>
      <c r="H486" s="98" t="s">
        <v>531</v>
      </c>
      <c r="I486" s="35" t="s">
        <v>13</v>
      </c>
      <c r="J486" s="207" t="s">
        <v>16</v>
      </c>
      <c r="K486" s="207" t="s">
        <v>19</v>
      </c>
      <c r="L486" s="237">
        <v>7806</v>
      </c>
      <c r="M486" s="237">
        <v>6267</v>
      </c>
      <c r="N486" s="35">
        <v>80</v>
      </c>
      <c r="O486" s="212" t="s">
        <v>62</v>
      </c>
      <c r="P486" s="90" t="s">
        <v>62</v>
      </c>
      <c r="Q486" s="238">
        <v>206643.73603150321</v>
      </c>
      <c r="R486" s="100" t="s">
        <v>24</v>
      </c>
      <c r="S486" s="98" t="s">
        <v>31</v>
      </c>
      <c r="T486" s="210" t="s">
        <v>1417</v>
      </c>
      <c r="U486" s="206" t="s">
        <v>1417</v>
      </c>
      <c r="V486" s="211" t="s">
        <v>1203</v>
      </c>
    </row>
    <row r="487" spans="1:22" ht="84">
      <c r="A487" s="4" t="s">
        <v>560</v>
      </c>
      <c r="B487" s="3" t="s">
        <v>1202</v>
      </c>
      <c r="C487" s="91" t="s">
        <v>60</v>
      </c>
      <c r="D487" s="98" t="s">
        <v>561</v>
      </c>
      <c r="E487" s="206" t="s">
        <v>1289</v>
      </c>
      <c r="F487" s="206" t="s">
        <v>1289</v>
      </c>
      <c r="G487" s="91" t="s">
        <v>9</v>
      </c>
      <c r="H487" s="98" t="s">
        <v>531</v>
      </c>
      <c r="I487" s="35" t="s">
        <v>13</v>
      </c>
      <c r="J487" s="207" t="s">
        <v>16</v>
      </c>
      <c r="K487" s="207" t="s">
        <v>19</v>
      </c>
      <c r="L487" s="237">
        <v>4919</v>
      </c>
      <c r="M487" s="237">
        <v>4350</v>
      </c>
      <c r="N487" s="35">
        <v>88</v>
      </c>
      <c r="O487" s="212" t="s">
        <v>62</v>
      </c>
      <c r="P487" s="90" t="s">
        <v>62</v>
      </c>
      <c r="Q487" s="238">
        <v>41149.206605731757</v>
      </c>
      <c r="R487" s="100" t="s">
        <v>24</v>
      </c>
      <c r="S487" s="98" t="s">
        <v>37</v>
      </c>
      <c r="T487" s="210" t="s">
        <v>1417</v>
      </c>
      <c r="U487" s="206" t="s">
        <v>1417</v>
      </c>
      <c r="V487" s="211" t="s">
        <v>1203</v>
      </c>
    </row>
    <row r="488" spans="1:22" ht="96">
      <c r="A488" s="4" t="s">
        <v>532</v>
      </c>
      <c r="B488" s="3" t="s">
        <v>1202</v>
      </c>
      <c r="C488" s="91" t="s">
        <v>60</v>
      </c>
      <c r="D488" s="98" t="s">
        <v>533</v>
      </c>
      <c r="E488" s="206" t="s">
        <v>1289</v>
      </c>
      <c r="F488" s="206" t="s">
        <v>1289</v>
      </c>
      <c r="G488" s="91" t="s">
        <v>9</v>
      </c>
      <c r="H488" s="98" t="s">
        <v>534</v>
      </c>
      <c r="I488" s="35" t="s">
        <v>964</v>
      </c>
      <c r="J488" s="207" t="s">
        <v>16</v>
      </c>
      <c r="K488" s="207" t="s">
        <v>19</v>
      </c>
      <c r="L488" s="237">
        <v>31976</v>
      </c>
      <c r="M488" s="237">
        <v>28006</v>
      </c>
      <c r="N488" s="35">
        <v>88</v>
      </c>
      <c r="O488" s="212" t="s">
        <v>62</v>
      </c>
      <c r="P488" s="90" t="s">
        <v>62</v>
      </c>
      <c r="Q488" s="238">
        <v>316942.02799271472</v>
      </c>
      <c r="R488" s="100" t="s">
        <v>24</v>
      </c>
      <c r="S488" s="98" t="s">
        <v>31</v>
      </c>
      <c r="T488" s="210" t="s">
        <v>1417</v>
      </c>
      <c r="U488" s="206" t="s">
        <v>1417</v>
      </c>
      <c r="V488" s="211" t="s">
        <v>1203</v>
      </c>
    </row>
    <row r="489" spans="1:22" ht="180">
      <c r="A489" s="4" t="s">
        <v>535</v>
      </c>
      <c r="B489" s="3" t="s">
        <v>1202</v>
      </c>
      <c r="C489" s="91" t="s">
        <v>60</v>
      </c>
      <c r="D489" s="98" t="s">
        <v>536</v>
      </c>
      <c r="E489" s="206" t="s">
        <v>1289</v>
      </c>
      <c r="F489" s="206" t="s">
        <v>1289</v>
      </c>
      <c r="G489" s="91" t="s">
        <v>9</v>
      </c>
      <c r="H489" s="98" t="s">
        <v>537</v>
      </c>
      <c r="I489" s="35" t="s">
        <v>964</v>
      </c>
      <c r="J489" s="207" t="s">
        <v>16</v>
      </c>
      <c r="K489" s="207" t="s">
        <v>19</v>
      </c>
      <c r="L489" s="237">
        <v>4988</v>
      </c>
      <c r="M489" s="237">
        <v>4001</v>
      </c>
      <c r="N489" s="35">
        <v>80</v>
      </c>
      <c r="O489" s="212" t="s">
        <v>62</v>
      </c>
      <c r="P489" s="90" t="s">
        <v>62</v>
      </c>
      <c r="Q489" s="238">
        <v>65017.575000000004</v>
      </c>
      <c r="R489" s="100" t="s">
        <v>24</v>
      </c>
      <c r="S489" s="98" t="s">
        <v>31</v>
      </c>
      <c r="T489" s="210" t="s">
        <v>1417</v>
      </c>
      <c r="U489" s="206" t="s">
        <v>1417</v>
      </c>
      <c r="V489" s="211" t="s">
        <v>1203</v>
      </c>
    </row>
    <row r="490" spans="1:22" ht="96">
      <c r="A490" s="4" t="s">
        <v>562</v>
      </c>
      <c r="B490" s="3" t="s">
        <v>1202</v>
      </c>
      <c r="C490" s="91" t="s">
        <v>60</v>
      </c>
      <c r="D490" s="98" t="s">
        <v>563</v>
      </c>
      <c r="E490" s="206" t="s">
        <v>1289</v>
      </c>
      <c r="F490" s="206" t="s">
        <v>1289</v>
      </c>
      <c r="G490" s="91" t="s">
        <v>9</v>
      </c>
      <c r="H490" s="206" t="s">
        <v>1418</v>
      </c>
      <c r="I490" s="35" t="s">
        <v>1083</v>
      </c>
      <c r="J490" s="207" t="s">
        <v>16</v>
      </c>
      <c r="K490" s="207" t="s">
        <v>19</v>
      </c>
      <c r="L490" s="237">
        <v>27695</v>
      </c>
      <c r="M490" s="237">
        <v>25508</v>
      </c>
      <c r="N490" s="35">
        <v>92</v>
      </c>
      <c r="O490" s="212" t="s">
        <v>62</v>
      </c>
      <c r="P490" s="90" t="s">
        <v>62</v>
      </c>
      <c r="Q490" s="238">
        <v>347924.55867187504</v>
      </c>
      <c r="R490" s="100" t="s">
        <v>24</v>
      </c>
      <c r="S490" s="98" t="s">
        <v>37</v>
      </c>
      <c r="T490" s="210" t="s">
        <v>1417</v>
      </c>
      <c r="U490" s="206" t="s">
        <v>1417</v>
      </c>
      <c r="V490" s="211" t="s">
        <v>1203</v>
      </c>
    </row>
    <row r="491" spans="1:22" ht="84">
      <c r="A491" s="4" t="s">
        <v>484</v>
      </c>
      <c r="B491" s="3" t="s">
        <v>1202</v>
      </c>
      <c r="C491" s="242" t="s">
        <v>60</v>
      </c>
      <c r="D491" s="87" t="s">
        <v>1205</v>
      </c>
      <c r="E491" s="206" t="s">
        <v>1289</v>
      </c>
      <c r="F491" s="206" t="s">
        <v>1289</v>
      </c>
      <c r="G491" s="242" t="s">
        <v>8</v>
      </c>
      <c r="H491" s="206" t="s">
        <v>1418</v>
      </c>
      <c r="I491" s="35" t="s">
        <v>13</v>
      </c>
      <c r="J491" s="207" t="s">
        <v>16</v>
      </c>
      <c r="K491" s="207" t="s">
        <v>19</v>
      </c>
      <c r="L491" s="237">
        <v>624</v>
      </c>
      <c r="M491" s="237">
        <v>409</v>
      </c>
      <c r="N491" s="35">
        <v>66</v>
      </c>
      <c r="O491" s="212" t="s">
        <v>62</v>
      </c>
      <c r="P491" s="90" t="s">
        <v>63</v>
      </c>
      <c r="Q491" s="238">
        <v>2872.2025000000003</v>
      </c>
      <c r="R491" s="100" t="s">
        <v>24</v>
      </c>
      <c r="S491" s="94" t="s">
        <v>1422</v>
      </c>
      <c r="T491" s="210" t="s">
        <v>1417</v>
      </c>
      <c r="U491" s="206" t="s">
        <v>1417</v>
      </c>
      <c r="V491" s="211" t="s">
        <v>1203</v>
      </c>
    </row>
    <row r="492" spans="1:22" ht="108">
      <c r="A492" s="4" t="s">
        <v>538</v>
      </c>
      <c r="B492" s="3" t="s">
        <v>1202</v>
      </c>
      <c r="C492" s="91" t="s">
        <v>60</v>
      </c>
      <c r="D492" s="98" t="s">
        <v>539</v>
      </c>
      <c r="E492" s="206" t="s">
        <v>1289</v>
      </c>
      <c r="F492" s="206" t="s">
        <v>1289</v>
      </c>
      <c r="G492" s="91" t="s">
        <v>8</v>
      </c>
      <c r="H492" s="206" t="s">
        <v>1418</v>
      </c>
      <c r="I492" s="35" t="s">
        <v>964</v>
      </c>
      <c r="J492" s="207" t="s">
        <v>18</v>
      </c>
      <c r="K492" s="207" t="s">
        <v>19</v>
      </c>
      <c r="L492" s="237">
        <v>2372</v>
      </c>
      <c r="M492" s="237">
        <v>2363</v>
      </c>
      <c r="N492" s="35">
        <v>99</v>
      </c>
      <c r="O492" s="212" t="s">
        <v>62</v>
      </c>
      <c r="P492" s="90" t="s">
        <v>62</v>
      </c>
      <c r="Q492" s="238">
        <v>3895.698833328559</v>
      </c>
      <c r="R492" s="100" t="s">
        <v>24</v>
      </c>
      <c r="S492" s="98" t="s">
        <v>31</v>
      </c>
      <c r="T492" s="210" t="s">
        <v>1417</v>
      </c>
      <c r="U492" s="206" t="s">
        <v>1417</v>
      </c>
      <c r="V492" s="211" t="s">
        <v>1203</v>
      </c>
    </row>
    <row r="493" spans="1:22" ht="180">
      <c r="A493" s="4" t="s">
        <v>540</v>
      </c>
      <c r="B493" s="3" t="s">
        <v>1202</v>
      </c>
      <c r="C493" s="91" t="s">
        <v>60</v>
      </c>
      <c r="D493" s="98" t="s">
        <v>541</v>
      </c>
      <c r="E493" s="206" t="s">
        <v>1289</v>
      </c>
      <c r="F493" s="206" t="s">
        <v>1289</v>
      </c>
      <c r="G493" s="91" t="s">
        <v>9</v>
      </c>
      <c r="H493" s="98" t="s">
        <v>542</v>
      </c>
      <c r="I493" s="35" t="s">
        <v>13</v>
      </c>
      <c r="J493" s="207" t="s">
        <v>16</v>
      </c>
      <c r="K493" s="207" t="s">
        <v>19</v>
      </c>
      <c r="L493" s="237">
        <v>92</v>
      </c>
      <c r="M493" s="237">
        <v>91</v>
      </c>
      <c r="N493" s="35">
        <v>99</v>
      </c>
      <c r="O493" s="212" t="s">
        <v>62</v>
      </c>
      <c r="P493" s="90" t="s">
        <v>63</v>
      </c>
      <c r="Q493" s="238">
        <v>2199.2854666666667</v>
      </c>
      <c r="R493" s="100" t="s">
        <v>24</v>
      </c>
      <c r="S493" s="98" t="s">
        <v>31</v>
      </c>
      <c r="T493" s="210" t="s">
        <v>1417</v>
      </c>
      <c r="U493" s="206" t="s">
        <v>1417</v>
      </c>
      <c r="V493" s="211" t="s">
        <v>1203</v>
      </c>
    </row>
    <row r="494" spans="1:22" ht="144">
      <c r="A494" s="4" t="s">
        <v>1237</v>
      </c>
      <c r="B494" s="3" t="s">
        <v>1202</v>
      </c>
      <c r="C494" s="98" t="s">
        <v>445</v>
      </c>
      <c r="D494" s="98" t="s">
        <v>1238</v>
      </c>
      <c r="E494" s="98" t="s">
        <v>1304</v>
      </c>
      <c r="F494" s="98" t="s">
        <v>1239</v>
      </c>
      <c r="G494" s="35" t="s">
        <v>970</v>
      </c>
      <c r="H494" s="206" t="s">
        <v>1418</v>
      </c>
      <c r="I494" s="35" t="s">
        <v>770</v>
      </c>
      <c r="J494" s="98" t="s">
        <v>18</v>
      </c>
      <c r="K494" s="90" t="s">
        <v>1060</v>
      </c>
      <c r="L494" s="243">
        <v>53200</v>
      </c>
      <c r="M494" s="243">
        <v>33600</v>
      </c>
      <c r="N494" s="35">
        <v>63</v>
      </c>
      <c r="O494" s="212" t="s">
        <v>62</v>
      </c>
      <c r="P494" s="90" t="s">
        <v>63</v>
      </c>
      <c r="Q494" s="243" t="s">
        <v>1464</v>
      </c>
      <c r="R494" s="100" t="s">
        <v>24</v>
      </c>
      <c r="S494" s="98" t="s">
        <v>53</v>
      </c>
      <c r="T494" s="94">
        <v>1981</v>
      </c>
      <c r="U494" s="98" t="s">
        <v>53</v>
      </c>
      <c r="V494" s="244" t="s">
        <v>1215</v>
      </c>
    </row>
    <row r="495" spans="1:22" ht="96">
      <c r="A495" s="4" t="s">
        <v>1233</v>
      </c>
      <c r="B495" s="3" t="s">
        <v>1202</v>
      </c>
      <c r="C495" s="90" t="s">
        <v>371</v>
      </c>
      <c r="D495" s="87" t="s">
        <v>1234</v>
      </c>
      <c r="E495" s="206" t="s">
        <v>1289</v>
      </c>
      <c r="F495" s="206" t="s">
        <v>1289</v>
      </c>
      <c r="G495" s="35" t="s">
        <v>970</v>
      </c>
      <c r="H495" s="206" t="s">
        <v>1418</v>
      </c>
      <c r="I495" s="35" t="s">
        <v>1303</v>
      </c>
      <c r="J495" s="90" t="s">
        <v>18</v>
      </c>
      <c r="K495" s="89" t="s">
        <v>883</v>
      </c>
      <c r="L495" s="208" t="s">
        <v>1292</v>
      </c>
      <c r="M495" s="208" t="s">
        <v>1292</v>
      </c>
      <c r="N495" s="208" t="s">
        <v>1292</v>
      </c>
      <c r="O495" s="208" t="s">
        <v>1292</v>
      </c>
      <c r="P495" s="208" t="s">
        <v>1292</v>
      </c>
      <c r="Q495" s="89" t="s">
        <v>1292</v>
      </c>
      <c r="R495" s="100" t="s">
        <v>24</v>
      </c>
      <c r="S495" s="90" t="s">
        <v>1235</v>
      </c>
      <c r="T495" s="94">
        <v>2013</v>
      </c>
      <c r="U495" s="89" t="s">
        <v>1236</v>
      </c>
      <c r="V495" s="244" t="s">
        <v>1215</v>
      </c>
    </row>
    <row r="496" spans="1:22" ht="96">
      <c r="A496" s="4" t="s">
        <v>1344</v>
      </c>
      <c r="B496" s="3" t="s">
        <v>1202</v>
      </c>
      <c r="C496" s="91" t="s">
        <v>28</v>
      </c>
      <c r="D496" s="98" t="s">
        <v>485</v>
      </c>
      <c r="E496" s="206" t="s">
        <v>1289</v>
      </c>
      <c r="F496" s="206" t="s">
        <v>1289</v>
      </c>
      <c r="G496" s="91" t="s">
        <v>8</v>
      </c>
      <c r="H496" s="98" t="s">
        <v>486</v>
      </c>
      <c r="I496" s="35" t="s">
        <v>13</v>
      </c>
      <c r="J496" s="207" t="s">
        <v>16</v>
      </c>
      <c r="K496" s="207" t="s">
        <v>19</v>
      </c>
      <c r="L496" s="237">
        <v>10916</v>
      </c>
      <c r="M496" s="237">
        <v>8942</v>
      </c>
      <c r="N496" s="35">
        <v>82</v>
      </c>
      <c r="O496" s="212" t="s">
        <v>62</v>
      </c>
      <c r="P496" s="90" t="s">
        <v>62</v>
      </c>
      <c r="Q496" s="238">
        <v>263872.94302500004</v>
      </c>
      <c r="R496" s="100" t="s">
        <v>24</v>
      </c>
      <c r="S496" s="90" t="s">
        <v>25</v>
      </c>
      <c r="T496" s="210" t="s">
        <v>1417</v>
      </c>
      <c r="U496" s="206" t="s">
        <v>1417</v>
      </c>
      <c r="V496" s="211" t="s">
        <v>1203</v>
      </c>
    </row>
    <row r="497" spans="1:22" ht="60">
      <c r="A497" s="4" t="s">
        <v>487</v>
      </c>
      <c r="B497" s="3" t="s">
        <v>1202</v>
      </c>
      <c r="C497" s="91" t="s">
        <v>60</v>
      </c>
      <c r="D497" s="98" t="s">
        <v>488</v>
      </c>
      <c r="E497" s="206" t="s">
        <v>1289</v>
      </c>
      <c r="F497" s="206" t="s">
        <v>1289</v>
      </c>
      <c r="G497" s="91" t="s">
        <v>8</v>
      </c>
      <c r="H497" s="206" t="s">
        <v>1418</v>
      </c>
      <c r="I497" s="35" t="s">
        <v>13</v>
      </c>
      <c r="J497" s="207" t="s">
        <v>16</v>
      </c>
      <c r="K497" s="207" t="s">
        <v>612</v>
      </c>
      <c r="L497" s="237">
        <v>348</v>
      </c>
      <c r="M497" s="237">
        <v>348</v>
      </c>
      <c r="N497" s="35">
        <v>100</v>
      </c>
      <c r="O497" s="212" t="s">
        <v>62</v>
      </c>
      <c r="P497" s="90" t="s">
        <v>63</v>
      </c>
      <c r="Q497" s="238">
        <v>14737.800000000001</v>
      </c>
      <c r="R497" s="100" t="s">
        <v>24</v>
      </c>
      <c r="S497" s="90" t="s">
        <v>25</v>
      </c>
      <c r="T497" s="210" t="s">
        <v>1417</v>
      </c>
      <c r="U497" s="206" t="s">
        <v>1417</v>
      </c>
      <c r="V497" s="211" t="s">
        <v>1203</v>
      </c>
    </row>
    <row r="498" spans="1:22" ht="96">
      <c r="A498" s="4" t="s">
        <v>543</v>
      </c>
      <c r="B498" s="3" t="s">
        <v>1202</v>
      </c>
      <c r="C498" s="91" t="s">
        <v>60</v>
      </c>
      <c r="D498" s="98" t="s">
        <v>544</v>
      </c>
      <c r="E498" s="206" t="s">
        <v>1289</v>
      </c>
      <c r="F498" s="206" t="s">
        <v>1289</v>
      </c>
      <c r="G498" s="91" t="s">
        <v>9</v>
      </c>
      <c r="H498" s="98" t="s">
        <v>495</v>
      </c>
      <c r="I498" s="35" t="s">
        <v>13</v>
      </c>
      <c r="J498" s="207" t="s">
        <v>16</v>
      </c>
      <c r="K498" s="207" t="s">
        <v>19</v>
      </c>
      <c r="L498" s="237">
        <v>1333</v>
      </c>
      <c r="M498" s="237">
        <v>1316</v>
      </c>
      <c r="N498" s="35">
        <v>99</v>
      </c>
      <c r="O498" s="212" t="s">
        <v>62</v>
      </c>
      <c r="P498" s="98" t="s">
        <v>340</v>
      </c>
      <c r="Q498" s="238">
        <v>10250.676107638888</v>
      </c>
      <c r="R498" s="100" t="s">
        <v>24</v>
      </c>
      <c r="S498" s="98" t="s">
        <v>31</v>
      </c>
      <c r="T498" s="210" t="s">
        <v>1417</v>
      </c>
      <c r="U498" s="206" t="s">
        <v>1417</v>
      </c>
      <c r="V498" s="211" t="s">
        <v>1203</v>
      </c>
    </row>
    <row r="499" spans="1:22">
      <c r="A499" s="4" t="s">
        <v>545</v>
      </c>
      <c r="B499" s="3" t="s">
        <v>1202</v>
      </c>
      <c r="C499" s="91" t="s">
        <v>60</v>
      </c>
      <c r="D499" s="98" t="s">
        <v>546</v>
      </c>
      <c r="E499" s="206" t="s">
        <v>1289</v>
      </c>
      <c r="F499" s="206" t="s">
        <v>1289</v>
      </c>
      <c r="G499" s="91" t="s">
        <v>9</v>
      </c>
      <c r="H499" s="98" t="s">
        <v>495</v>
      </c>
      <c r="I499" s="35" t="s">
        <v>13</v>
      </c>
      <c r="J499" s="207" t="s">
        <v>16</v>
      </c>
      <c r="K499" s="207" t="s">
        <v>19</v>
      </c>
      <c r="L499" s="237">
        <v>73</v>
      </c>
      <c r="M499" s="237">
        <v>65</v>
      </c>
      <c r="N499" s="35">
        <v>89</v>
      </c>
      <c r="O499" s="212" t="s">
        <v>62</v>
      </c>
      <c r="P499" s="98" t="s">
        <v>340</v>
      </c>
      <c r="Q499" s="238">
        <v>1101.6166666666666</v>
      </c>
      <c r="R499" s="100" t="s">
        <v>24</v>
      </c>
      <c r="S499" s="98" t="s">
        <v>31</v>
      </c>
      <c r="T499" s="210" t="s">
        <v>1417</v>
      </c>
      <c r="U499" s="206" t="s">
        <v>1417</v>
      </c>
      <c r="V499" s="211" t="s">
        <v>1203</v>
      </c>
    </row>
    <row r="500" spans="1:22" ht="108">
      <c r="A500" s="75" t="s">
        <v>1094</v>
      </c>
      <c r="B500" s="3" t="s">
        <v>1202</v>
      </c>
      <c r="C500" s="98" t="s">
        <v>371</v>
      </c>
      <c r="D500" s="242" t="s">
        <v>1211</v>
      </c>
      <c r="E500" s="206" t="s">
        <v>1289</v>
      </c>
      <c r="F500" s="206" t="s">
        <v>1289</v>
      </c>
      <c r="G500" s="206" t="s">
        <v>1289</v>
      </c>
      <c r="H500" s="206" t="s">
        <v>1418</v>
      </c>
      <c r="I500" s="206" t="s">
        <v>1289</v>
      </c>
      <c r="J500" s="206" t="s">
        <v>1289</v>
      </c>
      <c r="K500" s="206" t="s">
        <v>1289</v>
      </c>
      <c r="L500" s="243">
        <v>1100</v>
      </c>
      <c r="M500" s="243">
        <v>605</v>
      </c>
      <c r="N500" s="35">
        <v>55.000000000000007</v>
      </c>
      <c r="O500" s="206" t="s">
        <v>1289</v>
      </c>
      <c r="P500" s="206" t="s">
        <v>1289</v>
      </c>
      <c r="Q500" s="242">
        <v>42350</v>
      </c>
      <c r="R500" s="100" t="s">
        <v>1289</v>
      </c>
      <c r="S500" s="98">
        <v>0</v>
      </c>
      <c r="T500" s="210" t="s">
        <v>1417</v>
      </c>
      <c r="U500" s="206" t="s">
        <v>1417</v>
      </c>
      <c r="V500" s="244" t="s">
        <v>1209</v>
      </c>
    </row>
    <row r="501" spans="1:22" ht="96">
      <c r="A501" s="4" t="s">
        <v>564</v>
      </c>
      <c r="B501" s="3" t="s">
        <v>1202</v>
      </c>
      <c r="C501" s="91" t="s">
        <v>60</v>
      </c>
      <c r="D501" s="98" t="s">
        <v>565</v>
      </c>
      <c r="E501" s="206" t="s">
        <v>1289</v>
      </c>
      <c r="F501" s="206" t="s">
        <v>1289</v>
      </c>
      <c r="G501" s="91" t="s">
        <v>8</v>
      </c>
      <c r="H501" s="98" t="s">
        <v>566</v>
      </c>
      <c r="I501" s="35" t="s">
        <v>13</v>
      </c>
      <c r="J501" s="207" t="s">
        <v>16</v>
      </c>
      <c r="K501" s="207" t="s">
        <v>19</v>
      </c>
      <c r="L501" s="237">
        <v>543</v>
      </c>
      <c r="M501" s="237">
        <v>512</v>
      </c>
      <c r="N501" s="35">
        <v>94</v>
      </c>
      <c r="O501" s="212" t="s">
        <v>62</v>
      </c>
      <c r="P501" s="90" t="s">
        <v>63</v>
      </c>
      <c r="Q501" s="238">
        <v>4985.6576000000005</v>
      </c>
      <c r="R501" s="100" t="s">
        <v>24</v>
      </c>
      <c r="S501" s="98" t="s">
        <v>37</v>
      </c>
      <c r="T501" s="210" t="s">
        <v>1417</v>
      </c>
      <c r="U501" s="206" t="s">
        <v>1417</v>
      </c>
      <c r="V501" s="211" t="s">
        <v>1203</v>
      </c>
    </row>
    <row r="502" spans="1:22">
      <c r="A502" s="4" t="s">
        <v>528</v>
      </c>
      <c r="B502" s="3" t="s">
        <v>1202</v>
      </c>
      <c r="C502" s="91" t="s">
        <v>60</v>
      </c>
      <c r="D502" s="206" t="s">
        <v>1289</v>
      </c>
      <c r="E502" s="206" t="s">
        <v>1289</v>
      </c>
      <c r="F502" s="206" t="s">
        <v>1289</v>
      </c>
      <c r="G502" s="91" t="s">
        <v>8</v>
      </c>
      <c r="H502" s="206" t="s">
        <v>1418</v>
      </c>
      <c r="I502" s="35" t="s">
        <v>13</v>
      </c>
      <c r="J502" s="207" t="s">
        <v>16</v>
      </c>
      <c r="K502" s="207" t="s">
        <v>19</v>
      </c>
      <c r="L502" s="237">
        <v>18501</v>
      </c>
      <c r="M502" s="237">
        <v>13899</v>
      </c>
      <c r="N502" s="35">
        <v>75</v>
      </c>
      <c r="O502" s="212" t="s">
        <v>62</v>
      </c>
      <c r="P502" s="90" t="s">
        <v>63</v>
      </c>
      <c r="Q502" s="238">
        <v>172521.33750000002</v>
      </c>
      <c r="R502" s="100" t="s">
        <v>24</v>
      </c>
      <c r="S502" s="90" t="s">
        <v>25</v>
      </c>
      <c r="T502" s="210" t="s">
        <v>1417</v>
      </c>
      <c r="U502" s="206" t="s">
        <v>1417</v>
      </c>
      <c r="V502" s="211" t="s">
        <v>1203</v>
      </c>
    </row>
    <row r="503" spans="1:22" ht="156">
      <c r="A503" s="4" t="s">
        <v>567</v>
      </c>
      <c r="B503" s="3" t="s">
        <v>1202</v>
      </c>
      <c r="C503" s="91" t="s">
        <v>60</v>
      </c>
      <c r="D503" s="98" t="s">
        <v>568</v>
      </c>
      <c r="E503" s="206" t="s">
        <v>1289</v>
      </c>
      <c r="F503" s="206" t="s">
        <v>1289</v>
      </c>
      <c r="G503" s="91" t="s">
        <v>8</v>
      </c>
      <c r="H503" s="98" t="s">
        <v>569</v>
      </c>
      <c r="I503" s="35" t="s">
        <v>812</v>
      </c>
      <c r="J503" s="207" t="s">
        <v>16</v>
      </c>
      <c r="K503" s="207" t="s">
        <v>19</v>
      </c>
      <c r="L503" s="237">
        <v>146</v>
      </c>
      <c r="M503" s="237">
        <v>135</v>
      </c>
      <c r="N503" s="35">
        <v>92</v>
      </c>
      <c r="O503" s="212" t="s">
        <v>62</v>
      </c>
      <c r="P503" s="90" t="s">
        <v>63</v>
      </c>
      <c r="Q503" s="238">
        <v>4368.5600000000004</v>
      </c>
      <c r="R503" s="100" t="s">
        <v>24</v>
      </c>
      <c r="S503" s="98" t="s">
        <v>37</v>
      </c>
      <c r="T503" s="210" t="s">
        <v>1417</v>
      </c>
      <c r="U503" s="206" t="s">
        <v>1417</v>
      </c>
      <c r="V503" s="211" t="s">
        <v>1203</v>
      </c>
    </row>
    <row r="504" spans="1:22" ht="132">
      <c r="A504" s="4" t="s">
        <v>489</v>
      </c>
      <c r="B504" s="3" t="s">
        <v>1202</v>
      </c>
      <c r="C504" s="91" t="s">
        <v>60</v>
      </c>
      <c r="D504" s="98" t="s">
        <v>490</v>
      </c>
      <c r="E504" s="206" t="s">
        <v>1289</v>
      </c>
      <c r="F504" s="206" t="s">
        <v>1289</v>
      </c>
      <c r="G504" s="91" t="s">
        <v>8</v>
      </c>
      <c r="H504" s="98" t="s">
        <v>491</v>
      </c>
      <c r="I504" s="35" t="s">
        <v>812</v>
      </c>
      <c r="J504" s="207" t="s">
        <v>16</v>
      </c>
      <c r="K504" s="207" t="s">
        <v>19</v>
      </c>
      <c r="L504" s="237">
        <v>2469</v>
      </c>
      <c r="M504" s="237">
        <v>1894</v>
      </c>
      <c r="N504" s="35">
        <v>77</v>
      </c>
      <c r="O504" s="212" t="s">
        <v>62</v>
      </c>
      <c r="P504" s="90" t="s">
        <v>62</v>
      </c>
      <c r="Q504" s="238">
        <v>103530.58559999999</v>
      </c>
      <c r="R504" s="100" t="s">
        <v>24</v>
      </c>
      <c r="S504" s="90" t="s">
        <v>25</v>
      </c>
      <c r="T504" s="210" t="s">
        <v>1417</v>
      </c>
      <c r="U504" s="206" t="s">
        <v>1417</v>
      </c>
      <c r="V504" s="211" t="s">
        <v>1203</v>
      </c>
    </row>
    <row r="505" spans="1:22" ht="132">
      <c r="A505" s="4" t="s">
        <v>570</v>
      </c>
      <c r="B505" s="3" t="s">
        <v>1202</v>
      </c>
      <c r="C505" s="91" t="s">
        <v>60</v>
      </c>
      <c r="D505" s="98" t="s">
        <v>490</v>
      </c>
      <c r="E505" s="206" t="s">
        <v>1289</v>
      </c>
      <c r="F505" s="206" t="s">
        <v>1289</v>
      </c>
      <c r="G505" s="91" t="s">
        <v>8</v>
      </c>
      <c r="H505" s="98" t="s">
        <v>491</v>
      </c>
      <c r="I505" s="35" t="s">
        <v>812</v>
      </c>
      <c r="J505" s="207" t="s">
        <v>16</v>
      </c>
      <c r="K505" s="207" t="s">
        <v>19</v>
      </c>
      <c r="L505" s="237">
        <v>654</v>
      </c>
      <c r="M505" s="237">
        <v>589</v>
      </c>
      <c r="N505" s="35">
        <v>90</v>
      </c>
      <c r="O505" s="212" t="s">
        <v>62</v>
      </c>
      <c r="P505" s="90" t="s">
        <v>62</v>
      </c>
      <c r="Q505" s="238">
        <v>32196.153599999994</v>
      </c>
      <c r="R505" s="100" t="s">
        <v>24</v>
      </c>
      <c r="S505" s="98" t="s">
        <v>37</v>
      </c>
      <c r="T505" s="210" t="s">
        <v>1417</v>
      </c>
      <c r="U505" s="206" t="s">
        <v>1417</v>
      </c>
      <c r="V505" s="211" t="s">
        <v>1203</v>
      </c>
    </row>
    <row r="506" spans="1:22" ht="132">
      <c r="A506" s="4" t="s">
        <v>492</v>
      </c>
      <c r="B506" s="3" t="s">
        <v>1202</v>
      </c>
      <c r="C506" s="91" t="s">
        <v>60</v>
      </c>
      <c r="D506" s="98" t="s">
        <v>490</v>
      </c>
      <c r="E506" s="206" t="s">
        <v>1289</v>
      </c>
      <c r="F506" s="206" t="s">
        <v>1289</v>
      </c>
      <c r="G506" s="91" t="s">
        <v>8</v>
      </c>
      <c r="H506" s="98" t="s">
        <v>491</v>
      </c>
      <c r="I506" s="35" t="s">
        <v>812</v>
      </c>
      <c r="J506" s="207" t="s">
        <v>16</v>
      </c>
      <c r="K506" s="207" t="s">
        <v>19</v>
      </c>
      <c r="L506" s="237">
        <v>3824</v>
      </c>
      <c r="M506" s="237">
        <v>3169</v>
      </c>
      <c r="N506" s="35">
        <v>83</v>
      </c>
      <c r="O506" s="212" t="s">
        <v>62</v>
      </c>
      <c r="P506" s="90" t="s">
        <v>62</v>
      </c>
      <c r="Q506" s="238">
        <v>127112.788925</v>
      </c>
      <c r="R506" s="100" t="s">
        <v>24</v>
      </c>
      <c r="S506" s="90" t="s">
        <v>25</v>
      </c>
      <c r="T506" s="210" t="s">
        <v>1417</v>
      </c>
      <c r="U506" s="206" t="s">
        <v>1417</v>
      </c>
      <c r="V506" s="211" t="s">
        <v>1203</v>
      </c>
    </row>
    <row r="507" spans="1:22" ht="132">
      <c r="A507" s="4" t="s">
        <v>571</v>
      </c>
      <c r="B507" s="3" t="s">
        <v>1202</v>
      </c>
      <c r="C507" s="91" t="s">
        <v>60</v>
      </c>
      <c r="D507" s="98" t="s">
        <v>490</v>
      </c>
      <c r="E507" s="206" t="s">
        <v>1289</v>
      </c>
      <c r="F507" s="206" t="s">
        <v>1289</v>
      </c>
      <c r="G507" s="91" t="s">
        <v>8</v>
      </c>
      <c r="H507" s="98" t="s">
        <v>491</v>
      </c>
      <c r="I507" s="35" t="s">
        <v>812</v>
      </c>
      <c r="J507" s="207" t="s">
        <v>16</v>
      </c>
      <c r="K507" s="207" t="s">
        <v>19</v>
      </c>
      <c r="L507" s="237">
        <v>948</v>
      </c>
      <c r="M507" s="237">
        <v>867</v>
      </c>
      <c r="N507" s="35">
        <v>91</v>
      </c>
      <c r="O507" s="212" t="s">
        <v>62</v>
      </c>
      <c r="P507" s="90" t="s">
        <v>62</v>
      </c>
      <c r="Q507" s="238">
        <v>42633.235140625002</v>
      </c>
      <c r="R507" s="100" t="s">
        <v>24</v>
      </c>
      <c r="S507" s="98" t="s">
        <v>37</v>
      </c>
      <c r="T507" s="210" t="s">
        <v>1417</v>
      </c>
      <c r="U507" s="206" t="s">
        <v>1417</v>
      </c>
      <c r="V507" s="211" t="s">
        <v>1203</v>
      </c>
    </row>
    <row r="508" spans="1:22" ht="48">
      <c r="A508" s="75" t="s">
        <v>1212</v>
      </c>
      <c r="B508" s="3" t="s">
        <v>1202</v>
      </c>
      <c r="C508" s="98" t="s">
        <v>371</v>
      </c>
      <c r="D508" s="103" t="s">
        <v>1213</v>
      </c>
      <c r="E508" s="222" t="s">
        <v>1299</v>
      </c>
      <c r="F508" s="206" t="s">
        <v>1289</v>
      </c>
      <c r="G508" s="242" t="s">
        <v>8</v>
      </c>
      <c r="H508" s="206" t="s">
        <v>1418</v>
      </c>
      <c r="I508" s="35" t="s">
        <v>852</v>
      </c>
      <c r="J508" s="98" t="s">
        <v>18</v>
      </c>
      <c r="K508" s="98" t="s">
        <v>883</v>
      </c>
      <c r="L508" s="243">
        <v>23800</v>
      </c>
      <c r="M508" s="243">
        <v>20161</v>
      </c>
      <c r="N508" s="35">
        <v>85</v>
      </c>
      <c r="O508" s="212" t="s">
        <v>62</v>
      </c>
      <c r="P508" s="90" t="s">
        <v>62</v>
      </c>
      <c r="Q508" s="272" t="s">
        <v>1491</v>
      </c>
      <c r="R508" s="100" t="s">
        <v>24</v>
      </c>
      <c r="S508" s="270" t="s">
        <v>1214</v>
      </c>
      <c r="T508" s="94">
        <v>2013</v>
      </c>
      <c r="U508" s="242" t="s">
        <v>111</v>
      </c>
      <c r="V508" s="244" t="s">
        <v>1215</v>
      </c>
    </row>
    <row r="509" spans="1:22" ht="84">
      <c r="A509" s="4" t="s">
        <v>1219</v>
      </c>
      <c r="B509" s="3" t="s">
        <v>1202</v>
      </c>
      <c r="C509" s="89" t="s">
        <v>60</v>
      </c>
      <c r="D509" s="35" t="s">
        <v>1220</v>
      </c>
      <c r="E509" s="222" t="s">
        <v>1299</v>
      </c>
      <c r="F509" s="206" t="s">
        <v>1289</v>
      </c>
      <c r="G509" s="105" t="s">
        <v>8</v>
      </c>
      <c r="H509" s="206" t="s">
        <v>1418</v>
      </c>
      <c r="I509" s="35" t="s">
        <v>852</v>
      </c>
      <c r="J509" s="89" t="s">
        <v>18</v>
      </c>
      <c r="K509" s="90" t="s">
        <v>1060</v>
      </c>
      <c r="L509" s="208">
        <v>1400</v>
      </c>
      <c r="M509" s="208">
        <v>882</v>
      </c>
      <c r="N509" s="35">
        <v>63</v>
      </c>
      <c r="O509" s="35" t="s">
        <v>63</v>
      </c>
      <c r="P509" s="90" t="s">
        <v>63</v>
      </c>
      <c r="Q509" s="208" t="s">
        <v>1498</v>
      </c>
      <c r="R509" s="100" t="s">
        <v>24</v>
      </c>
      <c r="S509" s="94" t="s">
        <v>1422</v>
      </c>
      <c r="T509" s="94">
        <v>38899</v>
      </c>
      <c r="U509" s="89">
        <v>2015</v>
      </c>
      <c r="V509" s="276" t="s">
        <v>1209</v>
      </c>
    </row>
    <row r="510" spans="1:22" ht="96">
      <c r="A510" s="4" t="s">
        <v>547</v>
      </c>
      <c r="B510" s="3" t="s">
        <v>1202</v>
      </c>
      <c r="C510" s="91" t="s">
        <v>60</v>
      </c>
      <c r="D510" s="98" t="s">
        <v>548</v>
      </c>
      <c r="E510" s="206" t="s">
        <v>1289</v>
      </c>
      <c r="F510" s="206" t="s">
        <v>1289</v>
      </c>
      <c r="G510" s="91" t="s">
        <v>9</v>
      </c>
      <c r="H510" s="98" t="s">
        <v>495</v>
      </c>
      <c r="I510" s="35" t="s">
        <v>13</v>
      </c>
      <c r="J510" s="207" t="s">
        <v>16</v>
      </c>
      <c r="K510" s="207" t="s">
        <v>19</v>
      </c>
      <c r="L510" s="237">
        <v>1518</v>
      </c>
      <c r="M510" s="237">
        <v>1509</v>
      </c>
      <c r="N510" s="35">
        <v>99</v>
      </c>
      <c r="O510" s="212" t="s">
        <v>62</v>
      </c>
      <c r="P510" s="98" t="s">
        <v>340</v>
      </c>
      <c r="Q510" s="238">
        <v>10877.133307291668</v>
      </c>
      <c r="R510" s="100" t="s">
        <v>24</v>
      </c>
      <c r="S510" s="98" t="s">
        <v>31</v>
      </c>
      <c r="T510" s="210" t="s">
        <v>1417</v>
      </c>
      <c r="U510" s="206" t="s">
        <v>1417</v>
      </c>
      <c r="V510" s="211" t="s">
        <v>1203</v>
      </c>
    </row>
    <row r="511" spans="1:22" ht="24">
      <c r="A511" s="4" t="s">
        <v>493</v>
      </c>
      <c r="B511" s="3" t="s">
        <v>1202</v>
      </c>
      <c r="C511" s="91" t="s">
        <v>60</v>
      </c>
      <c r="D511" s="98" t="s">
        <v>494</v>
      </c>
      <c r="E511" s="206" t="s">
        <v>1289</v>
      </c>
      <c r="F511" s="206" t="s">
        <v>1289</v>
      </c>
      <c r="G511" s="91" t="s">
        <v>9</v>
      </c>
      <c r="H511" s="98" t="s">
        <v>495</v>
      </c>
      <c r="I511" s="35" t="s">
        <v>13</v>
      </c>
      <c r="J511" s="207" t="s">
        <v>16</v>
      </c>
      <c r="K511" s="207" t="s">
        <v>19</v>
      </c>
      <c r="L511" s="237" t="s">
        <v>1292</v>
      </c>
      <c r="M511" s="237" t="s">
        <v>1292</v>
      </c>
      <c r="N511" s="35" t="s">
        <v>1292</v>
      </c>
      <c r="O511" s="212" t="s">
        <v>62</v>
      </c>
      <c r="P511" s="98" t="s">
        <v>340</v>
      </c>
      <c r="Q511" s="238" t="s">
        <v>1292</v>
      </c>
      <c r="R511" s="100" t="s">
        <v>496</v>
      </c>
      <c r="S511" s="90" t="s">
        <v>25</v>
      </c>
      <c r="T511" s="210" t="s">
        <v>1417</v>
      </c>
      <c r="U511" s="206" t="s">
        <v>1417</v>
      </c>
      <c r="V511" s="211" t="s">
        <v>1203</v>
      </c>
    </row>
    <row r="512" spans="1:22" ht="156">
      <c r="A512" s="4" t="s">
        <v>497</v>
      </c>
      <c r="B512" s="3" t="s">
        <v>1202</v>
      </c>
      <c r="C512" s="91" t="s">
        <v>60</v>
      </c>
      <c r="D512" s="98" t="s">
        <v>498</v>
      </c>
      <c r="E512" s="206" t="s">
        <v>1289</v>
      </c>
      <c r="F512" s="206" t="s">
        <v>1289</v>
      </c>
      <c r="G512" s="91" t="s">
        <v>8</v>
      </c>
      <c r="H512" s="98" t="s">
        <v>499</v>
      </c>
      <c r="I512" s="35" t="s">
        <v>13</v>
      </c>
      <c r="J512" s="207" t="s">
        <v>16</v>
      </c>
      <c r="K512" s="207" t="s">
        <v>19</v>
      </c>
      <c r="L512" s="237">
        <v>91</v>
      </c>
      <c r="M512" s="237">
        <v>87</v>
      </c>
      <c r="N512" s="35">
        <v>95</v>
      </c>
      <c r="O512" s="212" t="s">
        <v>62</v>
      </c>
      <c r="P512" s="90" t="s">
        <v>63</v>
      </c>
      <c r="Q512" s="238">
        <v>7599.1781249999995</v>
      </c>
      <c r="R512" s="100" t="s">
        <v>24</v>
      </c>
      <c r="S512" s="90" t="s">
        <v>25</v>
      </c>
      <c r="T512" s="210" t="s">
        <v>1417</v>
      </c>
      <c r="U512" s="206" t="s">
        <v>1417</v>
      </c>
      <c r="V512" s="211" t="s">
        <v>1203</v>
      </c>
    </row>
    <row r="513" spans="1:22" ht="156">
      <c r="A513" s="4" t="s">
        <v>572</v>
      </c>
      <c r="B513" s="3" t="s">
        <v>1202</v>
      </c>
      <c r="C513" s="91" t="s">
        <v>60</v>
      </c>
      <c r="D513" s="98" t="s">
        <v>498</v>
      </c>
      <c r="E513" s="206" t="s">
        <v>1289</v>
      </c>
      <c r="F513" s="206" t="s">
        <v>1289</v>
      </c>
      <c r="G513" s="91" t="s">
        <v>8</v>
      </c>
      <c r="H513" s="98" t="s">
        <v>499</v>
      </c>
      <c r="I513" s="35" t="s">
        <v>13</v>
      </c>
      <c r="J513" s="207" t="s">
        <v>16</v>
      </c>
      <c r="K513" s="207" t="s">
        <v>19</v>
      </c>
      <c r="L513" s="237">
        <v>64</v>
      </c>
      <c r="M513" s="237">
        <v>63</v>
      </c>
      <c r="N513" s="35">
        <v>98</v>
      </c>
      <c r="O513" s="212" t="s">
        <v>62</v>
      </c>
      <c r="P513" s="90" t="s">
        <v>63</v>
      </c>
      <c r="Q513" s="238">
        <v>9844.6906250000011</v>
      </c>
      <c r="R513" s="100" t="s">
        <v>24</v>
      </c>
      <c r="S513" s="98" t="s">
        <v>37</v>
      </c>
      <c r="T513" s="210" t="s">
        <v>1417</v>
      </c>
      <c r="U513" s="206" t="s">
        <v>1417</v>
      </c>
      <c r="V513" s="211" t="s">
        <v>1203</v>
      </c>
    </row>
    <row r="514" spans="1:22" ht="156">
      <c r="A514" s="4" t="s">
        <v>573</v>
      </c>
      <c r="B514" s="3" t="s">
        <v>1202</v>
      </c>
      <c r="C514" s="91" t="s">
        <v>60</v>
      </c>
      <c r="D514" s="98" t="s">
        <v>498</v>
      </c>
      <c r="E514" s="206" t="s">
        <v>1289</v>
      </c>
      <c r="F514" s="206" t="s">
        <v>1289</v>
      </c>
      <c r="G514" s="91" t="s">
        <v>8</v>
      </c>
      <c r="H514" s="98" t="s">
        <v>499</v>
      </c>
      <c r="I514" s="35" t="s">
        <v>13</v>
      </c>
      <c r="J514" s="207" t="s">
        <v>16</v>
      </c>
      <c r="K514" s="207" t="s">
        <v>19</v>
      </c>
      <c r="L514" s="237">
        <v>64</v>
      </c>
      <c r="M514" s="237">
        <v>63</v>
      </c>
      <c r="N514" s="35">
        <v>98</v>
      </c>
      <c r="O514" s="212" t="s">
        <v>62</v>
      </c>
      <c r="P514" s="90" t="s">
        <v>63</v>
      </c>
      <c r="Q514" s="238">
        <v>14374.456250000001</v>
      </c>
      <c r="R514" s="100" t="s">
        <v>24</v>
      </c>
      <c r="S514" s="98" t="s">
        <v>37</v>
      </c>
      <c r="T514" s="210" t="s">
        <v>1417</v>
      </c>
      <c r="U514" s="206" t="s">
        <v>1417</v>
      </c>
      <c r="V514" s="211" t="s">
        <v>1203</v>
      </c>
    </row>
    <row r="515" spans="1:22" ht="156">
      <c r="A515" s="4" t="s">
        <v>500</v>
      </c>
      <c r="B515" s="3" t="s">
        <v>1202</v>
      </c>
      <c r="C515" s="91" t="s">
        <v>60</v>
      </c>
      <c r="D515" s="98" t="s">
        <v>498</v>
      </c>
      <c r="E515" s="206" t="s">
        <v>1289</v>
      </c>
      <c r="F515" s="206" t="s">
        <v>1289</v>
      </c>
      <c r="G515" s="91" t="s">
        <v>8</v>
      </c>
      <c r="H515" s="98" t="s">
        <v>499</v>
      </c>
      <c r="I515" s="35" t="s">
        <v>13</v>
      </c>
      <c r="J515" s="207" t="s">
        <v>16</v>
      </c>
      <c r="K515" s="207" t="s">
        <v>19</v>
      </c>
      <c r="L515" s="237">
        <v>91</v>
      </c>
      <c r="M515" s="237">
        <v>84</v>
      </c>
      <c r="N515" s="35">
        <v>92</v>
      </c>
      <c r="O515" s="212" t="s">
        <v>62</v>
      </c>
      <c r="P515" s="90" t="s">
        <v>63</v>
      </c>
      <c r="Q515" s="238">
        <v>8974.3499999999985</v>
      </c>
      <c r="R515" s="100" t="s">
        <v>24</v>
      </c>
      <c r="S515" s="90" t="s">
        <v>25</v>
      </c>
      <c r="T515" s="210" t="s">
        <v>1417</v>
      </c>
      <c r="U515" s="206" t="s">
        <v>1417</v>
      </c>
      <c r="V515" s="211" t="s">
        <v>1203</v>
      </c>
    </row>
    <row r="516" spans="1:22" ht="96">
      <c r="A516" s="4" t="s">
        <v>501</v>
      </c>
      <c r="B516" s="3" t="s">
        <v>1202</v>
      </c>
      <c r="C516" s="91" t="s">
        <v>60</v>
      </c>
      <c r="D516" s="98" t="s">
        <v>502</v>
      </c>
      <c r="E516" s="206" t="s">
        <v>1289</v>
      </c>
      <c r="F516" s="206" t="s">
        <v>1289</v>
      </c>
      <c r="G516" s="91" t="s">
        <v>12</v>
      </c>
      <c r="H516" s="98" t="s">
        <v>503</v>
      </c>
      <c r="I516" s="35" t="s">
        <v>964</v>
      </c>
      <c r="J516" s="207" t="s">
        <v>16</v>
      </c>
      <c r="K516" s="207" t="s">
        <v>19</v>
      </c>
      <c r="L516" s="237">
        <v>69</v>
      </c>
      <c r="M516" s="237">
        <v>67</v>
      </c>
      <c r="N516" s="35">
        <v>97</v>
      </c>
      <c r="O516" s="212" t="s">
        <v>62</v>
      </c>
      <c r="P516" s="90" t="s">
        <v>62</v>
      </c>
      <c r="Q516" s="238">
        <v>17605.087499999998</v>
      </c>
      <c r="R516" s="100" t="s">
        <v>24</v>
      </c>
      <c r="S516" s="90" t="s">
        <v>25</v>
      </c>
      <c r="T516" s="210" t="s">
        <v>1417</v>
      </c>
      <c r="U516" s="206" t="s">
        <v>1417</v>
      </c>
      <c r="V516" s="211" t="s">
        <v>1203</v>
      </c>
    </row>
    <row r="517" spans="1:22" ht="156">
      <c r="A517" s="4" t="s">
        <v>574</v>
      </c>
      <c r="B517" s="3" t="s">
        <v>1202</v>
      </c>
      <c r="C517" s="91" t="s">
        <v>60</v>
      </c>
      <c r="D517" s="98" t="s">
        <v>498</v>
      </c>
      <c r="E517" s="206" t="s">
        <v>1289</v>
      </c>
      <c r="F517" s="206" t="s">
        <v>1289</v>
      </c>
      <c r="G517" s="91" t="s">
        <v>8</v>
      </c>
      <c r="H517" s="98" t="s">
        <v>499</v>
      </c>
      <c r="I517" s="35" t="s">
        <v>13</v>
      </c>
      <c r="J517" s="207" t="s">
        <v>16</v>
      </c>
      <c r="K517" s="207" t="s">
        <v>19</v>
      </c>
      <c r="L517" s="237">
        <v>55</v>
      </c>
      <c r="M517" s="237">
        <v>54</v>
      </c>
      <c r="N517" s="35">
        <v>98</v>
      </c>
      <c r="O517" s="212" t="s">
        <v>62</v>
      </c>
      <c r="P517" s="90" t="s">
        <v>63</v>
      </c>
      <c r="Q517" s="238">
        <v>8024.94</v>
      </c>
      <c r="R517" s="100" t="s">
        <v>24</v>
      </c>
      <c r="S517" s="98" t="s">
        <v>37</v>
      </c>
      <c r="T517" s="210" t="s">
        <v>1417</v>
      </c>
      <c r="U517" s="206" t="s">
        <v>1417</v>
      </c>
      <c r="V517" s="211" t="s">
        <v>1203</v>
      </c>
    </row>
    <row r="518" spans="1:22" ht="156">
      <c r="A518" s="4" t="s">
        <v>575</v>
      </c>
      <c r="B518" s="3" t="s">
        <v>1202</v>
      </c>
      <c r="C518" s="91" t="s">
        <v>60</v>
      </c>
      <c r="D518" s="98" t="s">
        <v>498</v>
      </c>
      <c r="E518" s="206" t="s">
        <v>1289</v>
      </c>
      <c r="F518" s="206" t="s">
        <v>1289</v>
      </c>
      <c r="G518" s="91" t="s">
        <v>8</v>
      </c>
      <c r="H518" s="98" t="s">
        <v>499</v>
      </c>
      <c r="I518" s="35" t="s">
        <v>13</v>
      </c>
      <c r="J518" s="207" t="s">
        <v>16</v>
      </c>
      <c r="K518" s="207" t="s">
        <v>19</v>
      </c>
      <c r="L518" s="237">
        <v>55</v>
      </c>
      <c r="M518" s="237">
        <v>54</v>
      </c>
      <c r="N518" s="35">
        <v>98</v>
      </c>
      <c r="O518" s="212" t="s">
        <v>62</v>
      </c>
      <c r="P518" s="90" t="s">
        <v>63</v>
      </c>
      <c r="Q518" s="238">
        <v>7054.3309374999999</v>
      </c>
      <c r="R518" s="100" t="s">
        <v>24</v>
      </c>
      <c r="S518" s="98" t="s">
        <v>37</v>
      </c>
      <c r="T518" s="210" t="s">
        <v>1417</v>
      </c>
      <c r="U518" s="206" t="s">
        <v>1417</v>
      </c>
      <c r="V518" s="211" t="s">
        <v>1203</v>
      </c>
    </row>
    <row r="519" spans="1:22" ht="156">
      <c r="A519" s="4" t="s">
        <v>504</v>
      </c>
      <c r="B519" s="3" t="s">
        <v>1202</v>
      </c>
      <c r="C519" s="91" t="s">
        <v>60</v>
      </c>
      <c r="D519" s="98" t="s">
        <v>498</v>
      </c>
      <c r="E519" s="206" t="s">
        <v>1289</v>
      </c>
      <c r="F519" s="206" t="s">
        <v>1289</v>
      </c>
      <c r="G519" s="91" t="s">
        <v>8</v>
      </c>
      <c r="H519" s="98" t="s">
        <v>499</v>
      </c>
      <c r="I519" s="35" t="s">
        <v>13</v>
      </c>
      <c r="J519" s="207" t="s">
        <v>16</v>
      </c>
      <c r="K519" s="207" t="s">
        <v>19</v>
      </c>
      <c r="L519" s="237">
        <v>69</v>
      </c>
      <c r="M519" s="237">
        <v>67</v>
      </c>
      <c r="N519" s="35">
        <v>97</v>
      </c>
      <c r="O519" s="212" t="s">
        <v>62</v>
      </c>
      <c r="P519" s="90" t="s">
        <v>63</v>
      </c>
      <c r="Q519" s="238">
        <v>13413.4</v>
      </c>
      <c r="R519" s="100" t="s">
        <v>24</v>
      </c>
      <c r="S519" s="90" t="s">
        <v>25</v>
      </c>
      <c r="T519" s="210" t="s">
        <v>1417</v>
      </c>
      <c r="U519" s="206" t="s">
        <v>1417</v>
      </c>
      <c r="V519" s="211" t="s">
        <v>1203</v>
      </c>
    </row>
    <row r="520" spans="1:22" ht="60">
      <c r="A520" s="4" t="s">
        <v>1225</v>
      </c>
      <c r="B520" s="3" t="s">
        <v>1202</v>
      </c>
      <c r="C520" s="98" t="s">
        <v>854</v>
      </c>
      <c r="D520" s="103" t="s">
        <v>1226</v>
      </c>
      <c r="E520" s="222" t="s">
        <v>1299</v>
      </c>
      <c r="F520" s="117" t="s">
        <v>1299</v>
      </c>
      <c r="G520" s="242" t="s">
        <v>8</v>
      </c>
      <c r="H520" s="206" t="s">
        <v>1418</v>
      </c>
      <c r="I520" s="35" t="s">
        <v>852</v>
      </c>
      <c r="J520" s="98" t="s">
        <v>18</v>
      </c>
      <c r="K520" s="98" t="s">
        <v>881</v>
      </c>
      <c r="L520" s="243" t="s">
        <v>1293</v>
      </c>
      <c r="M520" s="243" t="s">
        <v>1293</v>
      </c>
      <c r="N520" s="35" t="s">
        <v>1293</v>
      </c>
      <c r="O520" s="212" t="s">
        <v>62</v>
      </c>
      <c r="P520" s="90" t="s">
        <v>63</v>
      </c>
      <c r="Q520" s="98" t="s">
        <v>1501</v>
      </c>
      <c r="R520" s="100" t="s">
        <v>24</v>
      </c>
      <c r="S520" s="90" t="s">
        <v>25</v>
      </c>
      <c r="T520" s="94">
        <v>2009</v>
      </c>
      <c r="U520" s="98">
        <v>2014</v>
      </c>
      <c r="V520" s="244" t="s">
        <v>1215</v>
      </c>
    </row>
    <row r="521" spans="1:22" ht="156">
      <c r="A521" s="4" t="s">
        <v>1221</v>
      </c>
      <c r="B521" s="3" t="s">
        <v>1202</v>
      </c>
      <c r="C521" s="98" t="s">
        <v>100</v>
      </c>
      <c r="D521" s="103" t="s">
        <v>1222</v>
      </c>
      <c r="E521" s="222" t="s">
        <v>1299</v>
      </c>
      <c r="F521" s="117" t="s">
        <v>1299</v>
      </c>
      <c r="G521" s="242" t="s">
        <v>8</v>
      </c>
      <c r="H521" s="206" t="s">
        <v>1418</v>
      </c>
      <c r="I521" s="35" t="s">
        <v>1029</v>
      </c>
      <c r="J521" s="98" t="s">
        <v>18</v>
      </c>
      <c r="K521" s="98" t="s">
        <v>883</v>
      </c>
      <c r="L521" s="243" t="s">
        <v>1223</v>
      </c>
      <c r="M521" s="243" t="s">
        <v>1224</v>
      </c>
      <c r="N521" s="264">
        <v>36.371499999999997</v>
      </c>
      <c r="O521" s="212" t="s">
        <v>62</v>
      </c>
      <c r="P521" s="98" t="s">
        <v>340</v>
      </c>
      <c r="Q521" s="243" t="s">
        <v>1502</v>
      </c>
      <c r="R521" s="100" t="s">
        <v>24</v>
      </c>
      <c r="S521" s="98" t="s">
        <v>201</v>
      </c>
      <c r="T521" s="94">
        <v>1961</v>
      </c>
      <c r="U521" s="206" t="s">
        <v>1417</v>
      </c>
      <c r="V521" s="276" t="s">
        <v>1209</v>
      </c>
    </row>
    <row r="522" spans="1:22" ht="132">
      <c r="A522" s="4" t="s">
        <v>576</v>
      </c>
      <c r="B522" s="3" t="s">
        <v>1202</v>
      </c>
      <c r="C522" s="91" t="s">
        <v>60</v>
      </c>
      <c r="D522" s="98" t="s">
        <v>577</v>
      </c>
      <c r="E522" s="206" t="s">
        <v>1289</v>
      </c>
      <c r="F522" s="206" t="s">
        <v>1289</v>
      </c>
      <c r="G522" s="91" t="s">
        <v>12</v>
      </c>
      <c r="H522" s="98" t="s">
        <v>503</v>
      </c>
      <c r="I522" s="35" t="s">
        <v>13</v>
      </c>
      <c r="J522" s="207" t="s">
        <v>16</v>
      </c>
      <c r="K522" s="207" t="s">
        <v>19</v>
      </c>
      <c r="L522" s="237">
        <v>1077</v>
      </c>
      <c r="M522" s="237">
        <v>1045</v>
      </c>
      <c r="N522" s="35">
        <v>97</v>
      </c>
      <c r="O522" s="212" t="s">
        <v>62</v>
      </c>
      <c r="P522" s="90" t="s">
        <v>62</v>
      </c>
      <c r="Q522" s="238">
        <v>16310.25</v>
      </c>
      <c r="R522" s="100" t="s">
        <v>24</v>
      </c>
      <c r="S522" s="98" t="s">
        <v>37</v>
      </c>
      <c r="T522" s="210" t="s">
        <v>1417</v>
      </c>
      <c r="U522" s="206" t="s">
        <v>1417</v>
      </c>
      <c r="V522" s="211" t="s">
        <v>1203</v>
      </c>
    </row>
    <row r="523" spans="1:22" ht="156">
      <c r="A523" s="4" t="s">
        <v>505</v>
      </c>
      <c r="B523" s="3" t="s">
        <v>1202</v>
      </c>
      <c r="C523" s="91" t="s">
        <v>60</v>
      </c>
      <c r="D523" s="98" t="s">
        <v>498</v>
      </c>
      <c r="E523" s="206" t="s">
        <v>1289</v>
      </c>
      <c r="F523" s="206" t="s">
        <v>1289</v>
      </c>
      <c r="G523" s="91" t="s">
        <v>8</v>
      </c>
      <c r="H523" s="206" t="s">
        <v>1418</v>
      </c>
      <c r="I523" s="35" t="s">
        <v>13</v>
      </c>
      <c r="J523" s="207" t="s">
        <v>16</v>
      </c>
      <c r="K523" s="207" t="s">
        <v>19</v>
      </c>
      <c r="L523" s="237">
        <v>14828</v>
      </c>
      <c r="M523" s="237">
        <v>13305</v>
      </c>
      <c r="N523" s="35">
        <v>90</v>
      </c>
      <c r="O523" s="212" t="s">
        <v>62</v>
      </c>
      <c r="P523" s="90" t="s">
        <v>63</v>
      </c>
      <c r="Q523" s="238">
        <v>33648</v>
      </c>
      <c r="R523" s="100" t="s">
        <v>24</v>
      </c>
      <c r="S523" s="90" t="s">
        <v>25</v>
      </c>
      <c r="T523" s="210" t="s">
        <v>1417</v>
      </c>
      <c r="U523" s="206" t="s">
        <v>1417</v>
      </c>
      <c r="V523" s="211" t="s">
        <v>1203</v>
      </c>
    </row>
    <row r="524" spans="1:22" ht="52.5" customHeight="1">
      <c r="A524" s="4" t="s">
        <v>578</v>
      </c>
      <c r="B524" s="3" t="s">
        <v>1202</v>
      </c>
      <c r="C524" s="91" t="s">
        <v>60</v>
      </c>
      <c r="D524" s="98" t="s">
        <v>579</v>
      </c>
      <c r="E524" s="206" t="s">
        <v>1289</v>
      </c>
      <c r="F524" s="206" t="s">
        <v>1289</v>
      </c>
      <c r="G524" s="91" t="s">
        <v>8</v>
      </c>
      <c r="H524" s="98" t="s">
        <v>580</v>
      </c>
      <c r="I524" s="35" t="s">
        <v>964</v>
      </c>
      <c r="J524" s="207" t="s">
        <v>16</v>
      </c>
      <c r="K524" s="207" t="s">
        <v>19</v>
      </c>
      <c r="L524" s="237">
        <v>5444</v>
      </c>
      <c r="M524" s="237">
        <v>5041</v>
      </c>
      <c r="N524" s="35">
        <v>92</v>
      </c>
      <c r="O524" s="212" t="s">
        <v>62</v>
      </c>
      <c r="P524" s="90" t="s">
        <v>63</v>
      </c>
      <c r="Q524" s="238">
        <v>31204.70734375</v>
      </c>
      <c r="R524" s="100" t="s">
        <v>24</v>
      </c>
      <c r="S524" s="98" t="s">
        <v>37</v>
      </c>
      <c r="T524" s="210" t="s">
        <v>1417</v>
      </c>
      <c r="U524" s="206" t="s">
        <v>1417</v>
      </c>
      <c r="V524" s="211" t="s">
        <v>1203</v>
      </c>
    </row>
    <row r="525" spans="1:22" ht="54" customHeight="1">
      <c r="A525" s="4" t="s">
        <v>506</v>
      </c>
      <c r="B525" s="3" t="s">
        <v>1202</v>
      </c>
      <c r="C525" s="91" t="s">
        <v>60</v>
      </c>
      <c r="D525" s="98" t="s">
        <v>498</v>
      </c>
      <c r="E525" s="206" t="s">
        <v>1289</v>
      </c>
      <c r="F525" s="206" t="s">
        <v>1289</v>
      </c>
      <c r="G525" s="91" t="s">
        <v>8</v>
      </c>
      <c r="H525" s="206" t="s">
        <v>1418</v>
      </c>
      <c r="I525" s="35" t="s">
        <v>13</v>
      </c>
      <c r="J525" s="207" t="s">
        <v>16</v>
      </c>
      <c r="K525" s="207" t="s">
        <v>19</v>
      </c>
      <c r="L525" s="237">
        <v>46</v>
      </c>
      <c r="M525" s="237">
        <v>42</v>
      </c>
      <c r="N525" s="35">
        <v>91</v>
      </c>
      <c r="O525" s="212" t="s">
        <v>62</v>
      </c>
      <c r="P525" s="90" t="s">
        <v>63</v>
      </c>
      <c r="Q525" s="238">
        <v>4810.5749999999998</v>
      </c>
      <c r="R525" s="100" t="s">
        <v>24</v>
      </c>
      <c r="S525" s="90" t="s">
        <v>25</v>
      </c>
      <c r="T525" s="210" t="s">
        <v>1417</v>
      </c>
      <c r="U525" s="206" t="s">
        <v>1417</v>
      </c>
      <c r="V525" s="211" t="s">
        <v>1203</v>
      </c>
    </row>
    <row r="526" spans="1:22" ht="156">
      <c r="A526" s="4" t="s">
        <v>581</v>
      </c>
      <c r="B526" s="3" t="s">
        <v>1202</v>
      </c>
      <c r="C526" s="91" t="s">
        <v>60</v>
      </c>
      <c r="D526" s="98" t="s">
        <v>498</v>
      </c>
      <c r="E526" s="206" t="s">
        <v>1289</v>
      </c>
      <c r="F526" s="206" t="s">
        <v>1289</v>
      </c>
      <c r="G526" s="91" t="s">
        <v>8</v>
      </c>
      <c r="H526" s="206" t="s">
        <v>1418</v>
      </c>
      <c r="I526" s="35" t="s">
        <v>13</v>
      </c>
      <c r="J526" s="207" t="s">
        <v>16</v>
      </c>
      <c r="K526" s="207" t="s">
        <v>19</v>
      </c>
      <c r="L526" s="237">
        <v>46</v>
      </c>
      <c r="M526" s="237">
        <v>44</v>
      </c>
      <c r="N526" s="35">
        <v>95</v>
      </c>
      <c r="O526" s="212" t="s">
        <v>62</v>
      </c>
      <c r="P526" s="90" t="s">
        <v>63</v>
      </c>
      <c r="Q526" s="238">
        <v>1680.1640625</v>
      </c>
      <c r="R526" s="100" t="s">
        <v>24</v>
      </c>
      <c r="S526" s="98" t="s">
        <v>37</v>
      </c>
      <c r="T526" s="210" t="s">
        <v>1417</v>
      </c>
      <c r="U526" s="206" t="s">
        <v>1417</v>
      </c>
      <c r="V526" s="211" t="s">
        <v>1203</v>
      </c>
    </row>
    <row r="527" spans="1:22" ht="67.5" customHeight="1">
      <c r="A527" s="4" t="s">
        <v>549</v>
      </c>
      <c r="B527" s="3" t="s">
        <v>1202</v>
      </c>
      <c r="C527" s="91" t="s">
        <v>60</v>
      </c>
      <c r="D527" s="98" t="s">
        <v>550</v>
      </c>
      <c r="E527" s="206" t="s">
        <v>1289</v>
      </c>
      <c r="F527" s="206" t="s">
        <v>1289</v>
      </c>
      <c r="G527" s="91" t="s">
        <v>8</v>
      </c>
      <c r="H527" s="98" t="s">
        <v>551</v>
      </c>
      <c r="I527" s="35" t="s">
        <v>13</v>
      </c>
      <c r="J527" s="207" t="s">
        <v>18</v>
      </c>
      <c r="K527" s="207" t="s">
        <v>19</v>
      </c>
      <c r="L527" s="237">
        <v>62</v>
      </c>
      <c r="M527" s="237">
        <v>44</v>
      </c>
      <c r="N527" s="35">
        <v>71</v>
      </c>
      <c r="O527" s="212" t="s">
        <v>62</v>
      </c>
      <c r="P527" s="90" t="s">
        <v>63</v>
      </c>
      <c r="Q527" s="238">
        <v>300.21875</v>
      </c>
      <c r="R527" s="100" t="s">
        <v>24</v>
      </c>
      <c r="S527" s="98" t="s">
        <v>31</v>
      </c>
      <c r="T527" s="210" t="s">
        <v>1417</v>
      </c>
      <c r="U527" s="206" t="s">
        <v>1417</v>
      </c>
      <c r="V527" s="211" t="s">
        <v>1203</v>
      </c>
    </row>
    <row r="528" spans="1:22" ht="54.75" customHeight="1">
      <c r="A528" s="4" t="s">
        <v>1227</v>
      </c>
      <c r="B528" s="3" t="s">
        <v>1202</v>
      </c>
      <c r="C528" s="98" t="s">
        <v>35</v>
      </c>
      <c r="D528" s="103" t="s">
        <v>1228</v>
      </c>
      <c r="E528" s="222" t="s">
        <v>1299</v>
      </c>
      <c r="F528" s="117" t="s">
        <v>1299</v>
      </c>
      <c r="G528" s="242" t="s">
        <v>8</v>
      </c>
      <c r="H528" s="206" t="s">
        <v>1418</v>
      </c>
      <c r="I528" s="35" t="s">
        <v>852</v>
      </c>
      <c r="J528" s="98" t="s">
        <v>16</v>
      </c>
      <c r="K528" s="98" t="s">
        <v>881</v>
      </c>
      <c r="L528" s="243">
        <v>16640</v>
      </c>
      <c r="M528" s="243" t="s">
        <v>1229</v>
      </c>
      <c r="N528" s="35">
        <v>40</v>
      </c>
      <c r="O528" s="212" t="s">
        <v>62</v>
      </c>
      <c r="P528" s="90" t="s">
        <v>62</v>
      </c>
      <c r="Q528" s="243" t="s">
        <v>1504</v>
      </c>
      <c r="R528" s="100" t="s">
        <v>24</v>
      </c>
      <c r="S528" s="98" t="s">
        <v>37</v>
      </c>
      <c r="T528" s="94">
        <v>1973</v>
      </c>
      <c r="U528" s="98" t="s">
        <v>1230</v>
      </c>
      <c r="V528" s="244" t="s">
        <v>1215</v>
      </c>
    </row>
    <row r="529" spans="1:22" ht="52.5" customHeight="1">
      <c r="A529" s="4" t="s">
        <v>1231</v>
      </c>
      <c r="B529" s="3" t="s">
        <v>1202</v>
      </c>
      <c r="C529" s="98" t="s">
        <v>854</v>
      </c>
      <c r="D529" s="35" t="s">
        <v>1232</v>
      </c>
      <c r="E529" s="222" t="s">
        <v>1299</v>
      </c>
      <c r="F529" s="117" t="s">
        <v>1299</v>
      </c>
      <c r="G529" s="105" t="s">
        <v>8</v>
      </c>
      <c r="H529" s="206" t="s">
        <v>1418</v>
      </c>
      <c r="I529" s="35" t="s">
        <v>1059</v>
      </c>
      <c r="J529" s="90" t="s">
        <v>18</v>
      </c>
      <c r="K529" s="90" t="s">
        <v>1060</v>
      </c>
      <c r="L529" s="237">
        <v>11500</v>
      </c>
      <c r="M529" s="237">
        <v>5500</v>
      </c>
      <c r="N529" s="223">
        <v>48</v>
      </c>
      <c r="O529" s="212" t="s">
        <v>62</v>
      </c>
      <c r="P529" s="90" t="s">
        <v>62</v>
      </c>
      <c r="Q529" s="220" t="s">
        <v>1507</v>
      </c>
      <c r="R529" s="100" t="s">
        <v>24</v>
      </c>
      <c r="S529" s="90" t="s">
        <v>25</v>
      </c>
      <c r="T529" s="210" t="s">
        <v>1417</v>
      </c>
      <c r="U529" s="206" t="s">
        <v>1417</v>
      </c>
      <c r="V529" s="211" t="s">
        <v>1203</v>
      </c>
    </row>
    <row r="530" spans="1:22" ht="276">
      <c r="A530" s="4" t="s">
        <v>582</v>
      </c>
      <c r="B530" s="3" t="s">
        <v>1202</v>
      </c>
      <c r="C530" s="91" t="s">
        <v>60</v>
      </c>
      <c r="D530" s="98" t="s">
        <v>583</v>
      </c>
      <c r="E530" s="206" t="s">
        <v>1289</v>
      </c>
      <c r="F530" s="206" t="s">
        <v>1289</v>
      </c>
      <c r="G530" s="91" t="s">
        <v>9</v>
      </c>
      <c r="H530" s="98" t="s">
        <v>584</v>
      </c>
      <c r="I530" s="35" t="s">
        <v>13</v>
      </c>
      <c r="J530" s="207" t="s">
        <v>16</v>
      </c>
      <c r="K530" s="207" t="s">
        <v>612</v>
      </c>
      <c r="L530" s="237">
        <v>440</v>
      </c>
      <c r="M530" s="237">
        <v>429</v>
      </c>
      <c r="N530" s="35">
        <v>98</v>
      </c>
      <c r="O530" s="212" t="s">
        <v>62</v>
      </c>
      <c r="P530" s="90" t="s">
        <v>62</v>
      </c>
      <c r="Q530" s="238">
        <v>15334.743783333333</v>
      </c>
      <c r="R530" s="100" t="s">
        <v>24</v>
      </c>
      <c r="S530" s="98" t="s">
        <v>37</v>
      </c>
      <c r="T530" s="210" t="s">
        <v>1417</v>
      </c>
      <c r="U530" s="206" t="s">
        <v>1417</v>
      </c>
      <c r="V530" s="211" t="s">
        <v>1203</v>
      </c>
    </row>
    <row r="531" spans="1:22" ht="144">
      <c r="A531" s="47" t="s">
        <v>1206</v>
      </c>
      <c r="B531" s="3" t="s">
        <v>1202</v>
      </c>
      <c r="C531" s="105" t="s">
        <v>167</v>
      </c>
      <c r="D531" s="87" t="s">
        <v>894</v>
      </c>
      <c r="E531" s="206" t="s">
        <v>1289</v>
      </c>
      <c r="F531" s="206" t="s">
        <v>1289</v>
      </c>
      <c r="G531" s="91" t="s">
        <v>8</v>
      </c>
      <c r="H531" s="206" t="s">
        <v>1418</v>
      </c>
      <c r="I531" s="35" t="s">
        <v>13</v>
      </c>
      <c r="J531" s="207" t="s">
        <v>16</v>
      </c>
      <c r="K531" s="207" t="s">
        <v>19</v>
      </c>
      <c r="L531" s="279">
        <v>34881</v>
      </c>
      <c r="M531" s="279">
        <v>31597</v>
      </c>
      <c r="N531" s="35">
        <v>91</v>
      </c>
      <c r="O531" s="212" t="s">
        <v>62</v>
      </c>
      <c r="P531" s="212" t="s">
        <v>895</v>
      </c>
      <c r="Q531" s="61">
        <v>14965.506401999999</v>
      </c>
      <c r="R531" s="100" t="s">
        <v>1289</v>
      </c>
      <c r="S531" s="90" t="s">
        <v>896</v>
      </c>
      <c r="T531" s="210" t="s">
        <v>1417</v>
      </c>
      <c r="U531" s="206" t="s">
        <v>1417</v>
      </c>
      <c r="V531" s="211" t="s">
        <v>1203</v>
      </c>
    </row>
    <row r="532" spans="1:22" ht="120">
      <c r="A532" s="4" t="s">
        <v>585</v>
      </c>
      <c r="B532" s="3" t="s">
        <v>1202</v>
      </c>
      <c r="C532" s="91" t="s">
        <v>60</v>
      </c>
      <c r="D532" s="98" t="s">
        <v>586</v>
      </c>
      <c r="E532" s="206" t="s">
        <v>1289</v>
      </c>
      <c r="F532" s="206" t="s">
        <v>1289</v>
      </c>
      <c r="G532" s="91" t="s">
        <v>8</v>
      </c>
      <c r="H532" s="98" t="s">
        <v>491</v>
      </c>
      <c r="I532" s="35" t="s">
        <v>13</v>
      </c>
      <c r="J532" s="207" t="s">
        <v>16</v>
      </c>
      <c r="K532" s="207" t="s">
        <v>19</v>
      </c>
      <c r="L532" s="237">
        <v>94</v>
      </c>
      <c r="M532" s="237">
        <v>73</v>
      </c>
      <c r="N532" s="35">
        <v>78</v>
      </c>
      <c r="O532" s="212" t="s">
        <v>62</v>
      </c>
      <c r="P532" s="90" t="s">
        <v>62</v>
      </c>
      <c r="Q532" s="238">
        <v>940.95249999999999</v>
      </c>
      <c r="R532" s="100" t="s">
        <v>24</v>
      </c>
      <c r="S532" s="98" t="s">
        <v>37</v>
      </c>
      <c r="T532" s="210" t="s">
        <v>1417</v>
      </c>
      <c r="U532" s="206" t="s">
        <v>1417</v>
      </c>
      <c r="V532" s="211" t="s">
        <v>1203</v>
      </c>
    </row>
    <row r="533" spans="1:22" ht="84">
      <c r="A533" s="4" t="s">
        <v>554</v>
      </c>
      <c r="B533" s="3" t="s">
        <v>1202</v>
      </c>
      <c r="C533" s="91" t="s">
        <v>60</v>
      </c>
      <c r="D533" s="98" t="s">
        <v>555</v>
      </c>
      <c r="E533" s="206" t="s">
        <v>1289</v>
      </c>
      <c r="F533" s="206" t="s">
        <v>1289</v>
      </c>
      <c r="G533" s="91" t="s">
        <v>9</v>
      </c>
      <c r="H533" s="98" t="s">
        <v>556</v>
      </c>
      <c r="I533" s="35" t="s">
        <v>14</v>
      </c>
      <c r="J533" s="207" t="s">
        <v>16</v>
      </c>
      <c r="K533" s="207" t="s">
        <v>19</v>
      </c>
      <c r="L533" s="237">
        <v>5953</v>
      </c>
      <c r="M533" s="237">
        <v>5177</v>
      </c>
      <c r="N533" s="35">
        <v>87</v>
      </c>
      <c r="O533" s="212" t="s">
        <v>62</v>
      </c>
      <c r="P533" s="90" t="s">
        <v>62</v>
      </c>
      <c r="Q533" s="238">
        <v>18919.4175</v>
      </c>
      <c r="R533" s="100" t="s">
        <v>24</v>
      </c>
      <c r="S533" s="98" t="s">
        <v>31</v>
      </c>
      <c r="T533" s="210" t="s">
        <v>1417</v>
      </c>
      <c r="U533" s="206" t="s">
        <v>1417</v>
      </c>
      <c r="V533" s="211" t="s">
        <v>1203</v>
      </c>
    </row>
    <row r="534" spans="1:22" ht="144">
      <c r="A534" s="4" t="s">
        <v>507</v>
      </c>
      <c r="B534" s="3" t="s">
        <v>1202</v>
      </c>
      <c r="C534" s="91" t="s">
        <v>60</v>
      </c>
      <c r="D534" s="98" t="s">
        <v>508</v>
      </c>
      <c r="E534" s="206" t="s">
        <v>1289</v>
      </c>
      <c r="F534" s="206" t="s">
        <v>1289</v>
      </c>
      <c r="G534" s="91" t="s">
        <v>8</v>
      </c>
      <c r="H534" s="98" t="s">
        <v>509</v>
      </c>
      <c r="I534" s="35" t="s">
        <v>964</v>
      </c>
      <c r="J534" s="207" t="s">
        <v>18</v>
      </c>
      <c r="K534" s="207" t="s">
        <v>19</v>
      </c>
      <c r="L534" s="237">
        <v>1588</v>
      </c>
      <c r="M534" s="237">
        <v>1378</v>
      </c>
      <c r="N534" s="35">
        <v>87</v>
      </c>
      <c r="O534" s="212" t="s">
        <v>62</v>
      </c>
      <c r="P534" s="90" t="s">
        <v>63</v>
      </c>
      <c r="Q534" s="238">
        <v>78587.546700000006</v>
      </c>
      <c r="R534" s="100" t="s">
        <v>24</v>
      </c>
      <c r="S534" s="90" t="s">
        <v>25</v>
      </c>
      <c r="T534" s="210" t="s">
        <v>1417</v>
      </c>
      <c r="U534" s="206" t="s">
        <v>1417</v>
      </c>
      <c r="V534" s="211" t="s">
        <v>1203</v>
      </c>
    </row>
    <row r="535" spans="1:22" ht="42" customHeight="1">
      <c r="A535" s="4" t="s">
        <v>1216</v>
      </c>
      <c r="B535" s="3" t="s">
        <v>1202</v>
      </c>
      <c r="C535" s="98" t="s">
        <v>371</v>
      </c>
      <c r="D535" s="103" t="s">
        <v>1217</v>
      </c>
      <c r="E535" s="222" t="s">
        <v>1299</v>
      </c>
      <c r="F535" s="206" t="s">
        <v>1289</v>
      </c>
      <c r="G535" s="242" t="s">
        <v>9</v>
      </c>
      <c r="H535" s="206" t="s">
        <v>1418</v>
      </c>
      <c r="I535" s="35" t="s">
        <v>818</v>
      </c>
      <c r="J535" s="98" t="s">
        <v>18</v>
      </c>
      <c r="K535" s="98" t="s">
        <v>883</v>
      </c>
      <c r="L535" s="243">
        <v>2000</v>
      </c>
      <c r="M535" s="243">
        <v>57</v>
      </c>
      <c r="N535" s="35">
        <v>3</v>
      </c>
      <c r="O535" s="212" t="s">
        <v>62</v>
      </c>
      <c r="P535" s="98" t="s">
        <v>340</v>
      </c>
      <c r="Q535" s="272" t="s">
        <v>1524</v>
      </c>
      <c r="R535" s="100" t="s">
        <v>24</v>
      </c>
      <c r="S535" s="98" t="s">
        <v>31</v>
      </c>
      <c r="T535" s="94">
        <v>1992</v>
      </c>
      <c r="U535" s="242" t="s">
        <v>1218</v>
      </c>
      <c r="V535" s="244" t="s">
        <v>1215</v>
      </c>
    </row>
    <row r="536" spans="1:22" ht="84">
      <c r="A536" s="4" t="s">
        <v>510</v>
      </c>
      <c r="B536" s="3" t="s">
        <v>1202</v>
      </c>
      <c r="C536" s="91" t="s">
        <v>60</v>
      </c>
      <c r="D536" s="98" t="s">
        <v>511</v>
      </c>
      <c r="E536" s="206" t="s">
        <v>1289</v>
      </c>
      <c r="F536" s="206" t="s">
        <v>1289</v>
      </c>
      <c r="G536" s="91" t="s">
        <v>8</v>
      </c>
      <c r="H536" s="206" t="s">
        <v>1418</v>
      </c>
      <c r="I536" s="35" t="s">
        <v>812</v>
      </c>
      <c r="J536" s="207" t="s">
        <v>16</v>
      </c>
      <c r="K536" s="207" t="s">
        <v>19</v>
      </c>
      <c r="L536" s="237">
        <v>200</v>
      </c>
      <c r="M536" s="237">
        <v>146</v>
      </c>
      <c r="N536" s="35">
        <v>73</v>
      </c>
      <c r="O536" s="35" t="s">
        <v>63</v>
      </c>
      <c r="P536" s="90" t="s">
        <v>62</v>
      </c>
      <c r="Q536" s="238">
        <v>11613.84375</v>
      </c>
      <c r="R536" s="100" t="s">
        <v>24</v>
      </c>
      <c r="S536" s="90" t="s">
        <v>25</v>
      </c>
      <c r="T536" s="210" t="s">
        <v>1417</v>
      </c>
      <c r="U536" s="206" t="s">
        <v>1417</v>
      </c>
      <c r="V536" s="211" t="s">
        <v>1203</v>
      </c>
    </row>
    <row r="537" spans="1:22" ht="120">
      <c r="A537" s="4" t="s">
        <v>512</v>
      </c>
      <c r="B537" s="3" t="s">
        <v>1202</v>
      </c>
      <c r="C537" s="91" t="s">
        <v>60</v>
      </c>
      <c r="D537" s="98" t="s">
        <v>513</v>
      </c>
      <c r="E537" s="206" t="s">
        <v>1289</v>
      </c>
      <c r="F537" s="206" t="s">
        <v>1289</v>
      </c>
      <c r="G537" s="91" t="s">
        <v>8</v>
      </c>
      <c r="H537" s="98" t="s">
        <v>499</v>
      </c>
      <c r="I537" s="35" t="s">
        <v>13</v>
      </c>
      <c r="J537" s="207" t="s">
        <v>16</v>
      </c>
      <c r="K537" s="207" t="s">
        <v>19</v>
      </c>
      <c r="L537" s="237">
        <v>347</v>
      </c>
      <c r="M537" s="237">
        <v>323</v>
      </c>
      <c r="N537" s="35">
        <v>93</v>
      </c>
      <c r="O537" s="212" t="s">
        <v>62</v>
      </c>
      <c r="P537" s="90" t="s">
        <v>63</v>
      </c>
      <c r="Q537" s="238">
        <v>32714.516666666666</v>
      </c>
      <c r="R537" s="100" t="s">
        <v>24</v>
      </c>
      <c r="S537" s="90" t="s">
        <v>25</v>
      </c>
      <c r="T537" s="210" t="s">
        <v>1417</v>
      </c>
      <c r="U537" s="206" t="s">
        <v>1417</v>
      </c>
      <c r="V537" s="211" t="s">
        <v>1203</v>
      </c>
    </row>
    <row r="538" spans="1:22" ht="156">
      <c r="A538" s="4" t="s">
        <v>587</v>
      </c>
      <c r="B538" s="3" t="s">
        <v>1202</v>
      </c>
      <c r="C538" s="91" t="s">
        <v>60</v>
      </c>
      <c r="D538" s="98" t="s">
        <v>498</v>
      </c>
      <c r="E538" s="206" t="s">
        <v>1289</v>
      </c>
      <c r="F538" s="206" t="s">
        <v>1289</v>
      </c>
      <c r="G538" s="91" t="s">
        <v>8</v>
      </c>
      <c r="H538" s="206" t="s">
        <v>1418</v>
      </c>
      <c r="I538" s="35" t="s">
        <v>13</v>
      </c>
      <c r="J538" s="207" t="s">
        <v>16</v>
      </c>
      <c r="K538" s="207" t="s">
        <v>19</v>
      </c>
      <c r="L538" s="237">
        <v>354</v>
      </c>
      <c r="M538" s="237">
        <v>339</v>
      </c>
      <c r="N538" s="35">
        <v>95</v>
      </c>
      <c r="O538" s="212" t="s">
        <v>62</v>
      </c>
      <c r="P538" s="90" t="s">
        <v>63</v>
      </c>
      <c r="Q538" s="238">
        <v>23119.691734374996</v>
      </c>
      <c r="R538" s="100" t="s">
        <v>24</v>
      </c>
      <c r="S538" s="98" t="s">
        <v>37</v>
      </c>
      <c r="T538" s="210" t="s">
        <v>1417</v>
      </c>
      <c r="U538" s="206" t="s">
        <v>1417</v>
      </c>
      <c r="V538" s="211" t="s">
        <v>1203</v>
      </c>
    </row>
    <row r="539" spans="1:22" ht="156">
      <c r="A539" s="4" t="s">
        <v>588</v>
      </c>
      <c r="B539" s="3" t="s">
        <v>1202</v>
      </c>
      <c r="C539" s="91" t="s">
        <v>60</v>
      </c>
      <c r="D539" s="98" t="s">
        <v>498</v>
      </c>
      <c r="E539" s="206" t="s">
        <v>1289</v>
      </c>
      <c r="F539" s="206" t="s">
        <v>1289</v>
      </c>
      <c r="G539" s="91" t="s">
        <v>8</v>
      </c>
      <c r="H539" s="206" t="s">
        <v>1418</v>
      </c>
      <c r="I539" s="35" t="s">
        <v>13</v>
      </c>
      <c r="J539" s="207" t="s">
        <v>16</v>
      </c>
      <c r="K539" s="207" t="s">
        <v>19</v>
      </c>
      <c r="L539" s="237">
        <v>354</v>
      </c>
      <c r="M539" s="237">
        <v>339</v>
      </c>
      <c r="N539" s="35">
        <v>95</v>
      </c>
      <c r="O539" s="212" t="s">
        <v>62</v>
      </c>
      <c r="P539" s="90" t="s">
        <v>63</v>
      </c>
      <c r="Q539" s="238">
        <v>23418.992924999999</v>
      </c>
      <c r="R539" s="100" t="s">
        <v>24</v>
      </c>
      <c r="S539" s="98" t="s">
        <v>37</v>
      </c>
      <c r="T539" s="210" t="s">
        <v>1417</v>
      </c>
      <c r="U539" s="206" t="s">
        <v>1417</v>
      </c>
      <c r="V539" s="211" t="s">
        <v>1203</v>
      </c>
    </row>
    <row r="540" spans="1:22" ht="108">
      <c r="A540" s="4" t="s">
        <v>514</v>
      </c>
      <c r="B540" s="3" t="s">
        <v>1202</v>
      </c>
      <c r="C540" s="91" t="s">
        <v>60</v>
      </c>
      <c r="D540" s="98" t="s">
        <v>515</v>
      </c>
      <c r="E540" s="206" t="s">
        <v>1289</v>
      </c>
      <c r="F540" s="206" t="s">
        <v>1289</v>
      </c>
      <c r="G540" s="206" t="s">
        <v>1289</v>
      </c>
      <c r="H540" s="98" t="s">
        <v>1292</v>
      </c>
      <c r="I540" s="35" t="s">
        <v>13</v>
      </c>
      <c r="J540" s="207" t="s">
        <v>16</v>
      </c>
      <c r="K540" s="207" t="s">
        <v>19</v>
      </c>
      <c r="L540" s="237" t="s">
        <v>1292</v>
      </c>
      <c r="M540" s="237" t="s">
        <v>1292</v>
      </c>
      <c r="N540" s="35" t="s">
        <v>1292</v>
      </c>
      <c r="O540" s="212" t="s">
        <v>62</v>
      </c>
      <c r="P540" s="90" t="s">
        <v>63</v>
      </c>
      <c r="Q540" s="238" t="s">
        <v>1292</v>
      </c>
      <c r="R540" s="100" t="s">
        <v>24</v>
      </c>
      <c r="S540" s="94" t="s">
        <v>1422</v>
      </c>
      <c r="T540" s="210" t="s">
        <v>1417</v>
      </c>
      <c r="U540" s="206" t="s">
        <v>1417</v>
      </c>
      <c r="V540" s="211" t="s">
        <v>1203</v>
      </c>
    </row>
    <row r="541" spans="1:22" ht="41.25" customHeight="1">
      <c r="A541" s="4" t="s">
        <v>516</v>
      </c>
      <c r="B541" s="3" t="s">
        <v>1202</v>
      </c>
      <c r="C541" s="91" t="s">
        <v>60</v>
      </c>
      <c r="D541" s="98" t="s">
        <v>517</v>
      </c>
      <c r="E541" s="206" t="s">
        <v>1289</v>
      </c>
      <c r="F541" s="206" t="s">
        <v>1289</v>
      </c>
      <c r="G541" s="206" t="s">
        <v>1289</v>
      </c>
      <c r="H541" s="206" t="s">
        <v>1418</v>
      </c>
      <c r="I541" s="35" t="s">
        <v>13</v>
      </c>
      <c r="J541" s="207" t="s">
        <v>16</v>
      </c>
      <c r="K541" s="207" t="s">
        <v>19</v>
      </c>
      <c r="L541" s="237">
        <v>21719</v>
      </c>
      <c r="M541" s="237">
        <v>18423</v>
      </c>
      <c r="N541" s="35">
        <v>85</v>
      </c>
      <c r="O541" s="212" t="s">
        <v>62</v>
      </c>
      <c r="P541" s="90" t="s">
        <v>62</v>
      </c>
      <c r="Q541" s="238">
        <v>846402.60473045299</v>
      </c>
      <c r="R541" s="100" t="s">
        <v>24</v>
      </c>
      <c r="S541" s="90" t="s">
        <v>25</v>
      </c>
      <c r="T541" s="210" t="s">
        <v>1417</v>
      </c>
      <c r="U541" s="206" t="s">
        <v>1417</v>
      </c>
      <c r="V541" s="211" t="s">
        <v>1203</v>
      </c>
    </row>
    <row r="542" spans="1:22" ht="48" customHeight="1">
      <c r="A542" s="4" t="s">
        <v>552</v>
      </c>
      <c r="B542" s="3" t="s">
        <v>1202</v>
      </c>
      <c r="C542" s="91" t="s">
        <v>60</v>
      </c>
      <c r="D542" s="98" t="s">
        <v>553</v>
      </c>
      <c r="E542" s="206" t="s">
        <v>1289</v>
      </c>
      <c r="F542" s="206" t="s">
        <v>1289</v>
      </c>
      <c r="G542" s="91" t="s">
        <v>8</v>
      </c>
      <c r="H542" s="98" t="s">
        <v>495</v>
      </c>
      <c r="I542" s="35" t="s">
        <v>812</v>
      </c>
      <c r="J542" s="207" t="s">
        <v>16</v>
      </c>
      <c r="K542" s="207" t="s">
        <v>19</v>
      </c>
      <c r="L542" s="237">
        <v>4003</v>
      </c>
      <c r="M542" s="237">
        <v>3918</v>
      </c>
      <c r="N542" s="35">
        <v>98</v>
      </c>
      <c r="O542" s="212" t="s">
        <v>62</v>
      </c>
      <c r="P542" s="98" t="s">
        <v>340</v>
      </c>
      <c r="Q542" s="238">
        <v>45959.25</v>
      </c>
      <c r="R542" s="100" t="s">
        <v>24</v>
      </c>
      <c r="S542" s="98" t="s">
        <v>31</v>
      </c>
      <c r="T542" s="210" t="s">
        <v>1417</v>
      </c>
      <c r="U542" s="206" t="s">
        <v>1417</v>
      </c>
      <c r="V542" s="211" t="s">
        <v>1203</v>
      </c>
    </row>
    <row r="543" spans="1:22" ht="43.5" customHeight="1">
      <c r="A543" s="4" t="s">
        <v>518</v>
      </c>
      <c r="B543" s="3" t="s">
        <v>1202</v>
      </c>
      <c r="C543" s="91" t="s">
        <v>60</v>
      </c>
      <c r="D543" s="98" t="s">
        <v>519</v>
      </c>
      <c r="E543" s="206" t="s">
        <v>1289</v>
      </c>
      <c r="F543" s="206" t="s">
        <v>1289</v>
      </c>
      <c r="G543" s="91" t="s">
        <v>8</v>
      </c>
      <c r="H543" s="98" t="s">
        <v>495</v>
      </c>
      <c r="I543" s="35" t="s">
        <v>13</v>
      </c>
      <c r="J543" s="207" t="s">
        <v>16</v>
      </c>
      <c r="K543" s="207" t="s">
        <v>19</v>
      </c>
      <c r="L543" s="237">
        <v>3206</v>
      </c>
      <c r="M543" s="237">
        <v>2852</v>
      </c>
      <c r="N543" s="35">
        <v>89</v>
      </c>
      <c r="O543" s="212" t="s">
        <v>62</v>
      </c>
      <c r="P543" s="98" t="s">
        <v>340</v>
      </c>
      <c r="Q543" s="238">
        <v>52968.77</v>
      </c>
      <c r="R543" s="100" t="s">
        <v>24</v>
      </c>
      <c r="S543" s="90" t="s">
        <v>25</v>
      </c>
      <c r="T543" s="210" t="s">
        <v>1417</v>
      </c>
      <c r="U543" s="206" t="s">
        <v>1417</v>
      </c>
      <c r="V543" s="211" t="s">
        <v>1203</v>
      </c>
    </row>
    <row r="544" spans="1:22" ht="36">
      <c r="A544" s="4" t="s">
        <v>589</v>
      </c>
      <c r="B544" s="3" t="s">
        <v>1202</v>
      </c>
      <c r="C544" s="91" t="s">
        <v>60</v>
      </c>
      <c r="D544" s="98" t="s">
        <v>590</v>
      </c>
      <c r="E544" s="206" t="s">
        <v>1289</v>
      </c>
      <c r="F544" s="206" t="s">
        <v>1289</v>
      </c>
      <c r="G544" s="91" t="s">
        <v>9</v>
      </c>
      <c r="H544" s="98" t="s">
        <v>591</v>
      </c>
      <c r="I544" s="35" t="s">
        <v>13</v>
      </c>
      <c r="J544" s="207" t="s">
        <v>16</v>
      </c>
      <c r="K544" s="207" t="s">
        <v>19</v>
      </c>
      <c r="L544" s="237">
        <v>1627</v>
      </c>
      <c r="M544" s="237">
        <v>1523</v>
      </c>
      <c r="N544" s="35">
        <v>94</v>
      </c>
      <c r="O544" s="212" t="s">
        <v>62</v>
      </c>
      <c r="P544" s="90" t="s">
        <v>63</v>
      </c>
      <c r="Q544" s="238">
        <v>37726.233</v>
      </c>
      <c r="R544" s="100" t="s">
        <v>24</v>
      </c>
      <c r="S544" s="98" t="s">
        <v>37</v>
      </c>
      <c r="T544" s="210" t="s">
        <v>1417</v>
      </c>
      <c r="U544" s="206" t="s">
        <v>1417</v>
      </c>
      <c r="V544" s="211" t="s">
        <v>1203</v>
      </c>
    </row>
    <row r="545" spans="1:22" ht="156">
      <c r="A545" s="4" t="s">
        <v>520</v>
      </c>
      <c r="B545" s="3" t="s">
        <v>1202</v>
      </c>
      <c r="C545" s="91" t="s">
        <v>60</v>
      </c>
      <c r="D545" s="98" t="s">
        <v>498</v>
      </c>
      <c r="E545" s="206" t="s">
        <v>1289</v>
      </c>
      <c r="F545" s="206" t="s">
        <v>1289</v>
      </c>
      <c r="G545" s="91" t="s">
        <v>8</v>
      </c>
      <c r="H545" s="206" t="s">
        <v>1418</v>
      </c>
      <c r="I545" s="35" t="s">
        <v>13</v>
      </c>
      <c r="J545" s="207" t="s">
        <v>16</v>
      </c>
      <c r="K545" s="207" t="s">
        <v>19</v>
      </c>
      <c r="L545" s="237">
        <v>10</v>
      </c>
      <c r="M545" s="237">
        <v>10</v>
      </c>
      <c r="N545" s="35">
        <v>100</v>
      </c>
      <c r="O545" s="212" t="s">
        <v>62</v>
      </c>
      <c r="P545" s="90" t="s">
        <v>63</v>
      </c>
      <c r="Q545" s="238">
        <v>631.4</v>
      </c>
      <c r="R545" s="100" t="s">
        <v>24</v>
      </c>
      <c r="S545" s="90" t="s">
        <v>25</v>
      </c>
      <c r="T545" s="210" t="s">
        <v>1417</v>
      </c>
      <c r="U545" s="206" t="s">
        <v>1417</v>
      </c>
      <c r="V545" s="211" t="s">
        <v>1203</v>
      </c>
    </row>
    <row r="546" spans="1:22" ht="156">
      <c r="A546" s="4" t="s">
        <v>592</v>
      </c>
      <c r="B546" s="3" t="s">
        <v>1202</v>
      </c>
      <c r="C546" s="91" t="s">
        <v>60</v>
      </c>
      <c r="D546" s="98" t="s">
        <v>498</v>
      </c>
      <c r="E546" s="206" t="s">
        <v>1289</v>
      </c>
      <c r="F546" s="206" t="s">
        <v>1289</v>
      </c>
      <c r="G546" s="91" t="s">
        <v>8</v>
      </c>
      <c r="H546" s="206" t="s">
        <v>1418</v>
      </c>
      <c r="I546" s="35" t="s">
        <v>13</v>
      </c>
      <c r="J546" s="207" t="s">
        <v>16</v>
      </c>
      <c r="K546" s="207" t="s">
        <v>19</v>
      </c>
      <c r="L546" s="237">
        <v>10</v>
      </c>
      <c r="M546" s="237">
        <v>10</v>
      </c>
      <c r="N546" s="35">
        <v>100</v>
      </c>
      <c r="O546" s="212" t="s">
        <v>62</v>
      </c>
      <c r="P546" s="90" t="s">
        <v>63</v>
      </c>
      <c r="Q546" s="238">
        <v>231</v>
      </c>
      <c r="R546" s="100" t="s">
        <v>24</v>
      </c>
      <c r="S546" s="98" t="s">
        <v>37</v>
      </c>
      <c r="T546" s="210" t="s">
        <v>1417</v>
      </c>
      <c r="U546" s="206" t="s">
        <v>1417</v>
      </c>
      <c r="V546" s="211" t="s">
        <v>1203</v>
      </c>
    </row>
    <row r="547" spans="1:22" ht="84">
      <c r="A547" s="4" t="s">
        <v>593</v>
      </c>
      <c r="B547" s="3" t="s">
        <v>1202</v>
      </c>
      <c r="C547" s="91" t="s">
        <v>60</v>
      </c>
      <c r="D547" s="98" t="s">
        <v>594</v>
      </c>
      <c r="E547" s="206" t="s">
        <v>1289</v>
      </c>
      <c r="F547" s="206" t="s">
        <v>1289</v>
      </c>
      <c r="G547" s="91" t="s">
        <v>9</v>
      </c>
      <c r="H547" s="98" t="s">
        <v>584</v>
      </c>
      <c r="I547" s="35" t="s">
        <v>13</v>
      </c>
      <c r="J547" s="207" t="s">
        <v>16</v>
      </c>
      <c r="K547" s="207" t="s">
        <v>19</v>
      </c>
      <c r="L547" s="237">
        <v>362</v>
      </c>
      <c r="M547" s="237">
        <v>349</v>
      </c>
      <c r="N547" s="35">
        <v>96</v>
      </c>
      <c r="O547" s="212" t="s">
        <v>62</v>
      </c>
      <c r="P547" s="90" t="s">
        <v>62</v>
      </c>
      <c r="Q547" s="238">
        <v>7128.3628124999996</v>
      </c>
      <c r="R547" s="100" t="s">
        <v>24</v>
      </c>
      <c r="S547" s="98" t="s">
        <v>37</v>
      </c>
      <c r="T547" s="210" t="s">
        <v>1417</v>
      </c>
      <c r="U547" s="206" t="s">
        <v>1417</v>
      </c>
      <c r="V547" s="211" t="s">
        <v>1203</v>
      </c>
    </row>
    <row r="548" spans="1:22" ht="48">
      <c r="A548" s="4" t="s">
        <v>595</v>
      </c>
      <c r="B548" s="3" t="s">
        <v>1202</v>
      </c>
      <c r="C548" s="91" t="s">
        <v>60</v>
      </c>
      <c r="D548" s="98" t="s">
        <v>596</v>
      </c>
      <c r="E548" s="206" t="s">
        <v>1289</v>
      </c>
      <c r="F548" s="206" t="s">
        <v>1289</v>
      </c>
      <c r="G548" s="91" t="s">
        <v>8</v>
      </c>
      <c r="H548" s="206" t="s">
        <v>1418</v>
      </c>
      <c r="I548" s="35" t="s">
        <v>15</v>
      </c>
      <c r="J548" s="207" t="s">
        <v>18</v>
      </c>
      <c r="K548" s="407" t="s">
        <v>19</v>
      </c>
      <c r="L548" s="408">
        <v>12</v>
      </c>
      <c r="M548" s="408">
        <v>12</v>
      </c>
      <c r="N548" s="187">
        <v>100</v>
      </c>
      <c r="O548" s="285" t="s">
        <v>62</v>
      </c>
      <c r="P548" s="409" t="s">
        <v>63</v>
      </c>
      <c r="Q548" s="238">
        <v>365.5826086956522</v>
      </c>
      <c r="R548" s="100" t="s">
        <v>24</v>
      </c>
      <c r="S548" s="98" t="s">
        <v>37</v>
      </c>
      <c r="T548" s="210" t="s">
        <v>1417</v>
      </c>
      <c r="U548" s="206" t="s">
        <v>1417</v>
      </c>
      <c r="V548" s="211" t="s">
        <v>1203</v>
      </c>
    </row>
    <row r="549" spans="1:22" s="189" customFormat="1" ht="96">
      <c r="A549" s="4" t="s">
        <v>521</v>
      </c>
      <c r="B549" s="3" t="s">
        <v>1202</v>
      </c>
      <c r="C549" s="91" t="s">
        <v>60</v>
      </c>
      <c r="D549" s="98" t="s">
        <v>522</v>
      </c>
      <c r="E549" s="206" t="s">
        <v>1289</v>
      </c>
      <c r="F549" s="206" t="s">
        <v>1289</v>
      </c>
      <c r="G549" s="91" t="s">
        <v>8</v>
      </c>
      <c r="H549" s="98" t="s">
        <v>523</v>
      </c>
      <c r="I549" s="35" t="s">
        <v>13</v>
      </c>
      <c r="J549" s="207" t="s">
        <v>16</v>
      </c>
      <c r="K549" s="207" t="s">
        <v>19</v>
      </c>
      <c r="L549" s="237">
        <v>3997</v>
      </c>
      <c r="M549" s="237">
        <v>3705</v>
      </c>
      <c r="N549" s="35">
        <v>93</v>
      </c>
      <c r="O549" s="285" t="s">
        <v>62</v>
      </c>
      <c r="P549" s="90" t="s">
        <v>62</v>
      </c>
      <c r="Q549" s="238">
        <v>130412.56783151474</v>
      </c>
      <c r="R549" s="100" t="s">
        <v>24</v>
      </c>
      <c r="S549" s="90" t="s">
        <v>25</v>
      </c>
      <c r="T549" s="210" t="s">
        <v>1417</v>
      </c>
      <c r="U549" s="206" t="s">
        <v>1417</v>
      </c>
      <c r="V549" s="211" t="s">
        <v>1203</v>
      </c>
    </row>
    <row r="550" spans="1:22" s="189" customFormat="1" ht="156">
      <c r="A550" s="4" t="s">
        <v>597</v>
      </c>
      <c r="B550" s="3" t="s">
        <v>1202</v>
      </c>
      <c r="C550" s="91" t="s">
        <v>60</v>
      </c>
      <c r="D550" s="98" t="s">
        <v>568</v>
      </c>
      <c r="E550" s="206" t="s">
        <v>1289</v>
      </c>
      <c r="F550" s="206" t="s">
        <v>1289</v>
      </c>
      <c r="G550" s="91" t="s">
        <v>8</v>
      </c>
      <c r="H550" s="98" t="s">
        <v>598</v>
      </c>
      <c r="I550" s="35" t="s">
        <v>13</v>
      </c>
      <c r="J550" s="207" t="s">
        <v>16</v>
      </c>
      <c r="K550" s="207" t="s">
        <v>19</v>
      </c>
      <c r="L550" s="237">
        <v>51</v>
      </c>
      <c r="M550" s="237">
        <v>50</v>
      </c>
      <c r="N550" s="35">
        <v>98</v>
      </c>
      <c r="O550" s="285" t="s">
        <v>62</v>
      </c>
      <c r="P550" s="90" t="s">
        <v>63</v>
      </c>
      <c r="Q550" s="238">
        <v>3616.5762500000001</v>
      </c>
      <c r="R550" s="100" t="s">
        <v>24</v>
      </c>
      <c r="S550" s="98" t="s">
        <v>37</v>
      </c>
      <c r="T550" s="210" t="s">
        <v>1417</v>
      </c>
      <c r="U550" s="206" t="s">
        <v>1417</v>
      </c>
      <c r="V550" s="211" t="s">
        <v>1203</v>
      </c>
    </row>
    <row r="551" spans="1:22" s="189" customFormat="1" ht="156">
      <c r="A551" s="4" t="s">
        <v>599</v>
      </c>
      <c r="B551" s="3" t="s">
        <v>1202</v>
      </c>
      <c r="C551" s="91" t="s">
        <v>60</v>
      </c>
      <c r="D551" s="98" t="s">
        <v>568</v>
      </c>
      <c r="E551" s="206" t="s">
        <v>1289</v>
      </c>
      <c r="F551" s="206" t="s">
        <v>1289</v>
      </c>
      <c r="G551" s="91" t="s">
        <v>8</v>
      </c>
      <c r="H551" s="98" t="s">
        <v>598</v>
      </c>
      <c r="I551" s="35" t="s">
        <v>13</v>
      </c>
      <c r="J551" s="207" t="s">
        <v>16</v>
      </c>
      <c r="K551" s="207" t="s">
        <v>19</v>
      </c>
      <c r="L551" s="237">
        <v>51</v>
      </c>
      <c r="M551" s="237">
        <v>50</v>
      </c>
      <c r="N551" s="35">
        <v>98</v>
      </c>
      <c r="O551" s="285" t="s">
        <v>62</v>
      </c>
      <c r="P551" s="90" t="s">
        <v>63</v>
      </c>
      <c r="Q551" s="238">
        <v>7623</v>
      </c>
      <c r="R551" s="100" t="s">
        <v>24</v>
      </c>
      <c r="S551" s="98" t="s">
        <v>37</v>
      </c>
      <c r="T551" s="210" t="s">
        <v>1417</v>
      </c>
      <c r="U551" s="206" t="s">
        <v>1417</v>
      </c>
      <c r="V551" s="211" t="s">
        <v>1203</v>
      </c>
    </row>
    <row r="552" spans="1:22" s="189" customFormat="1" ht="84">
      <c r="A552" s="4" t="s">
        <v>600</v>
      </c>
      <c r="B552" s="3" t="s">
        <v>1202</v>
      </c>
      <c r="C552" s="91" t="s">
        <v>60</v>
      </c>
      <c r="D552" s="98" t="s">
        <v>601</v>
      </c>
      <c r="E552" s="206" t="s">
        <v>1289</v>
      </c>
      <c r="F552" s="206" t="s">
        <v>1289</v>
      </c>
      <c r="G552" s="91" t="s">
        <v>9</v>
      </c>
      <c r="H552" s="98" t="s">
        <v>602</v>
      </c>
      <c r="I552" s="35" t="s">
        <v>964</v>
      </c>
      <c r="J552" s="207" t="s">
        <v>16</v>
      </c>
      <c r="K552" s="207" t="s">
        <v>19</v>
      </c>
      <c r="L552" s="237">
        <v>1783</v>
      </c>
      <c r="M552" s="237">
        <v>1766</v>
      </c>
      <c r="N552" s="35">
        <v>99</v>
      </c>
      <c r="O552" s="285" t="s">
        <v>62</v>
      </c>
      <c r="P552" s="98" t="s">
        <v>340</v>
      </c>
      <c r="Q552" s="238">
        <v>33453.084093750003</v>
      </c>
      <c r="R552" s="100" t="s">
        <v>24</v>
      </c>
      <c r="S552" s="98" t="s">
        <v>37</v>
      </c>
      <c r="T552" s="210" t="s">
        <v>1417</v>
      </c>
      <c r="U552" s="206" t="s">
        <v>1417</v>
      </c>
      <c r="V552" s="211" t="s">
        <v>1203</v>
      </c>
    </row>
    <row r="553" spans="1:22" s="189" customFormat="1" ht="96">
      <c r="A553" s="4" t="s">
        <v>607</v>
      </c>
      <c r="B553" s="3" t="s">
        <v>1202</v>
      </c>
      <c r="C553" s="91" t="s">
        <v>60</v>
      </c>
      <c r="D553" s="98" t="s">
        <v>608</v>
      </c>
      <c r="E553" s="206" t="s">
        <v>1289</v>
      </c>
      <c r="F553" s="206" t="s">
        <v>1289</v>
      </c>
      <c r="G553" s="91" t="s">
        <v>9</v>
      </c>
      <c r="H553" s="98" t="s">
        <v>602</v>
      </c>
      <c r="I553" s="35" t="s">
        <v>13</v>
      </c>
      <c r="J553" s="207" t="s">
        <v>16</v>
      </c>
      <c r="K553" s="207" t="s">
        <v>19</v>
      </c>
      <c r="L553" s="237" t="s">
        <v>1292</v>
      </c>
      <c r="M553" s="237" t="s">
        <v>1292</v>
      </c>
      <c r="N553" s="237" t="s">
        <v>1292</v>
      </c>
      <c r="O553" s="285" t="s">
        <v>62</v>
      </c>
      <c r="P553" s="90" t="s">
        <v>63</v>
      </c>
      <c r="Q553" s="238" t="s">
        <v>1292</v>
      </c>
      <c r="R553" s="100" t="s">
        <v>24</v>
      </c>
      <c r="S553" s="98" t="s">
        <v>46</v>
      </c>
      <c r="T553" s="210" t="s">
        <v>1417</v>
      </c>
      <c r="U553" s="206" t="s">
        <v>1417</v>
      </c>
      <c r="V553" s="211" t="s">
        <v>1203</v>
      </c>
    </row>
    <row r="554" spans="1:22" s="189" customFormat="1" ht="24">
      <c r="A554" s="4" t="s">
        <v>603</v>
      </c>
      <c r="B554" s="3" t="s">
        <v>1202</v>
      </c>
      <c r="C554" s="91" t="s">
        <v>60</v>
      </c>
      <c r="D554" s="98" t="s">
        <v>604</v>
      </c>
      <c r="E554" s="206" t="s">
        <v>1289</v>
      </c>
      <c r="F554" s="206" t="s">
        <v>1289</v>
      </c>
      <c r="G554" s="91" t="s">
        <v>9</v>
      </c>
      <c r="H554" s="98" t="s">
        <v>602</v>
      </c>
      <c r="I554" s="35" t="s">
        <v>13</v>
      </c>
      <c r="J554" s="207" t="s">
        <v>16</v>
      </c>
      <c r="K554" s="207" t="s">
        <v>19</v>
      </c>
      <c r="L554" s="237" t="s">
        <v>1292</v>
      </c>
      <c r="M554" s="237" t="s">
        <v>1292</v>
      </c>
      <c r="N554" s="237" t="s">
        <v>1292</v>
      </c>
      <c r="O554" s="285" t="s">
        <v>62</v>
      </c>
      <c r="P554" s="90" t="s">
        <v>63</v>
      </c>
      <c r="Q554" s="238" t="s">
        <v>1292</v>
      </c>
      <c r="R554" s="100" t="s">
        <v>24</v>
      </c>
      <c r="S554" s="94" t="s">
        <v>1422</v>
      </c>
      <c r="T554" s="210" t="s">
        <v>1417</v>
      </c>
      <c r="U554" s="206" t="s">
        <v>1417</v>
      </c>
      <c r="V554" s="211" t="s">
        <v>1203</v>
      </c>
    </row>
    <row r="555" spans="1:22" s="189" customFormat="1" ht="264">
      <c r="A555" s="4" t="s">
        <v>524</v>
      </c>
      <c r="B555" s="3" t="s">
        <v>1202</v>
      </c>
      <c r="C555" s="91" t="s">
        <v>60</v>
      </c>
      <c r="D555" s="98" t="s">
        <v>525</v>
      </c>
      <c r="E555" s="206" t="s">
        <v>1289</v>
      </c>
      <c r="F555" s="117" t="s">
        <v>1299</v>
      </c>
      <c r="G555" s="91" t="s">
        <v>8</v>
      </c>
      <c r="H555" s="98" t="s">
        <v>526</v>
      </c>
      <c r="I555" s="35" t="s">
        <v>812</v>
      </c>
      <c r="J555" s="207" t="s">
        <v>16</v>
      </c>
      <c r="K555" s="207" t="s">
        <v>19</v>
      </c>
      <c r="L555" s="237">
        <v>316800</v>
      </c>
      <c r="M555" s="237">
        <v>270300</v>
      </c>
      <c r="N555" s="35">
        <v>85</v>
      </c>
      <c r="O555" s="285" t="s">
        <v>62</v>
      </c>
      <c r="P555" s="90" t="s">
        <v>62</v>
      </c>
      <c r="Q555" s="238">
        <v>4660070.953253489</v>
      </c>
      <c r="R555" s="100" t="s">
        <v>24</v>
      </c>
      <c r="S555" s="90" t="s">
        <v>25</v>
      </c>
      <c r="T555" s="210" t="s">
        <v>1417</v>
      </c>
      <c r="U555" s="206" t="s">
        <v>1417</v>
      </c>
      <c r="V555" s="211" t="s">
        <v>1203</v>
      </c>
    </row>
    <row r="556" spans="1:22" s="189" customFormat="1" ht="108">
      <c r="A556" s="75" t="s">
        <v>1207</v>
      </c>
      <c r="B556" s="3" t="s">
        <v>1202</v>
      </c>
      <c r="C556" s="98" t="s">
        <v>854</v>
      </c>
      <c r="D556" s="242" t="s">
        <v>1208</v>
      </c>
      <c r="E556" s="119" t="s">
        <v>1299</v>
      </c>
      <c r="F556" s="119" t="s">
        <v>1299</v>
      </c>
      <c r="G556" s="242" t="s">
        <v>9</v>
      </c>
      <c r="H556" s="206" t="s">
        <v>1418</v>
      </c>
      <c r="I556" s="35" t="s">
        <v>770</v>
      </c>
      <c r="J556" s="292" t="s">
        <v>18</v>
      </c>
      <c r="K556" s="90" t="s">
        <v>1060</v>
      </c>
      <c r="L556" s="293">
        <v>9500</v>
      </c>
      <c r="M556" s="243">
        <v>7000</v>
      </c>
      <c r="N556" s="35">
        <v>74</v>
      </c>
      <c r="O556" s="285" t="s">
        <v>62</v>
      </c>
      <c r="P556" s="90" t="s">
        <v>62</v>
      </c>
      <c r="Q556" s="220" t="s">
        <v>1570</v>
      </c>
      <c r="R556" s="100" t="s">
        <v>24</v>
      </c>
      <c r="S556" s="90" t="s">
        <v>25</v>
      </c>
      <c r="T556" s="94">
        <v>40909</v>
      </c>
      <c r="U556" s="242">
        <v>2015</v>
      </c>
      <c r="V556" s="244" t="s">
        <v>1209</v>
      </c>
    </row>
    <row r="557" spans="1:22" s="189" customFormat="1" ht="156">
      <c r="A557" s="4" t="s">
        <v>527</v>
      </c>
      <c r="B557" s="3" t="s">
        <v>1202</v>
      </c>
      <c r="C557" s="91" t="s">
        <v>60</v>
      </c>
      <c r="D557" s="98" t="s">
        <v>498</v>
      </c>
      <c r="E557" s="206" t="s">
        <v>1289</v>
      </c>
      <c r="F557" s="206" t="s">
        <v>1289</v>
      </c>
      <c r="G557" s="91" t="s">
        <v>8</v>
      </c>
      <c r="H557" s="206" t="s">
        <v>1418</v>
      </c>
      <c r="I557" s="35" t="s">
        <v>13</v>
      </c>
      <c r="J557" s="207" t="s">
        <v>16</v>
      </c>
      <c r="K557" s="207" t="s">
        <v>19</v>
      </c>
      <c r="L557" s="237">
        <v>91</v>
      </c>
      <c r="M557" s="237">
        <v>90</v>
      </c>
      <c r="N557" s="35">
        <v>99</v>
      </c>
      <c r="O557" s="285" t="s">
        <v>62</v>
      </c>
      <c r="P557" s="90" t="s">
        <v>63</v>
      </c>
      <c r="Q557" s="238">
        <v>12820.5</v>
      </c>
      <c r="R557" s="100" t="s">
        <v>24</v>
      </c>
      <c r="S557" s="90" t="s">
        <v>25</v>
      </c>
      <c r="T557" s="210" t="s">
        <v>1417</v>
      </c>
      <c r="U557" s="206" t="s">
        <v>1417</v>
      </c>
      <c r="V557" s="211" t="s">
        <v>1203</v>
      </c>
    </row>
    <row r="558" spans="1:22" s="189" customFormat="1" ht="180">
      <c r="A558" s="4" t="s">
        <v>605</v>
      </c>
      <c r="B558" s="3" t="s">
        <v>1202</v>
      </c>
      <c r="C558" s="91" t="s">
        <v>60</v>
      </c>
      <c r="D558" s="98" t="s">
        <v>606</v>
      </c>
      <c r="E558" s="206" t="s">
        <v>1289</v>
      </c>
      <c r="F558" s="206" t="s">
        <v>1289</v>
      </c>
      <c r="G558" s="91" t="s">
        <v>8</v>
      </c>
      <c r="H558" s="98" t="s">
        <v>602</v>
      </c>
      <c r="I558" s="35" t="s">
        <v>13</v>
      </c>
      <c r="J558" s="207" t="s">
        <v>16</v>
      </c>
      <c r="K558" s="207" t="s">
        <v>19</v>
      </c>
      <c r="L558" s="237">
        <v>90</v>
      </c>
      <c r="M558" s="237">
        <v>88</v>
      </c>
      <c r="N558" s="35">
        <v>98</v>
      </c>
      <c r="O558" s="285" t="s">
        <v>62</v>
      </c>
      <c r="P558" s="90" t="s">
        <v>63</v>
      </c>
      <c r="Q558" s="238">
        <v>11543.430937500001</v>
      </c>
      <c r="R558" s="100" t="s">
        <v>24</v>
      </c>
      <c r="S558" s="98" t="s">
        <v>37</v>
      </c>
      <c r="T558" s="210" t="s">
        <v>1417</v>
      </c>
      <c r="U558" s="206" t="s">
        <v>1417</v>
      </c>
      <c r="V558" s="211" t="s">
        <v>1203</v>
      </c>
    </row>
    <row r="559" spans="1:22" s="189" customFormat="1" ht="180">
      <c r="A559" s="4" t="s">
        <v>557</v>
      </c>
      <c r="B559" s="3" t="s">
        <v>1202</v>
      </c>
      <c r="C559" s="91" t="s">
        <v>60</v>
      </c>
      <c r="D559" s="98" t="s">
        <v>558</v>
      </c>
      <c r="E559" s="206" t="s">
        <v>1289</v>
      </c>
      <c r="F559" s="206" t="s">
        <v>1289</v>
      </c>
      <c r="G559" s="91" t="s">
        <v>9</v>
      </c>
      <c r="H559" s="98" t="s">
        <v>559</v>
      </c>
      <c r="I559" s="35" t="s">
        <v>13</v>
      </c>
      <c r="J559" s="207" t="s">
        <v>16</v>
      </c>
      <c r="K559" s="207" t="s">
        <v>19</v>
      </c>
      <c r="L559" s="237">
        <v>9509</v>
      </c>
      <c r="M559" s="237">
        <v>8890</v>
      </c>
      <c r="N559" s="35">
        <v>93</v>
      </c>
      <c r="O559" s="285" t="s">
        <v>62</v>
      </c>
      <c r="P559" s="98" t="s">
        <v>340</v>
      </c>
      <c r="Q559" s="238">
        <v>45503.300833333335</v>
      </c>
      <c r="R559" s="100" t="s">
        <v>24</v>
      </c>
      <c r="S559" s="98" t="s">
        <v>31</v>
      </c>
      <c r="T559" s="210" t="s">
        <v>1417</v>
      </c>
      <c r="U559" s="206" t="s">
        <v>1417</v>
      </c>
      <c r="V559" s="211" t="s">
        <v>1203</v>
      </c>
    </row>
    <row r="560" spans="1:22" s="189" customFormat="1" ht="24" hidden="1">
      <c r="A560" s="35" t="s">
        <v>1253</v>
      </c>
      <c r="B560" s="90" t="s">
        <v>1243</v>
      </c>
      <c r="C560" s="105" t="s">
        <v>1300</v>
      </c>
      <c r="D560" s="105" t="s">
        <v>1300</v>
      </c>
      <c r="E560" s="206" t="s">
        <v>1289</v>
      </c>
      <c r="F560" s="206" t="s">
        <v>1289</v>
      </c>
      <c r="G560" s="105" t="s">
        <v>1300</v>
      </c>
      <c r="H560" s="105" t="s">
        <v>1300</v>
      </c>
      <c r="I560" s="105" t="s">
        <v>1300</v>
      </c>
      <c r="J560" s="217" t="s">
        <v>1289</v>
      </c>
      <c r="K560" s="100" t="s">
        <v>815</v>
      </c>
      <c r="L560" s="212">
        <v>1400</v>
      </c>
      <c r="M560" s="212">
        <v>1400</v>
      </c>
      <c r="N560" s="208">
        <v>100</v>
      </c>
      <c r="O560" s="187" t="s">
        <v>63</v>
      </c>
      <c r="P560" s="206" t="s">
        <v>1289</v>
      </c>
      <c r="Q560" s="218">
        <v>21000</v>
      </c>
      <c r="R560" s="100" t="s">
        <v>210</v>
      </c>
      <c r="S560" s="105" t="s">
        <v>1300</v>
      </c>
      <c r="T560" s="94" t="s">
        <v>1300</v>
      </c>
      <c r="U560" s="105" t="s">
        <v>1300</v>
      </c>
      <c r="V560" s="206" t="s">
        <v>1417</v>
      </c>
    </row>
    <row r="561" spans="1:22" s="189" customFormat="1" ht="72" hidden="1">
      <c r="A561" s="106" t="s">
        <v>1272</v>
      </c>
      <c r="B561" s="90" t="s">
        <v>1243</v>
      </c>
      <c r="C561" s="206" t="s">
        <v>1289</v>
      </c>
      <c r="D561" s="35" t="s">
        <v>1273</v>
      </c>
      <c r="E561" s="119" t="s">
        <v>1299</v>
      </c>
      <c r="F561" s="117" t="s">
        <v>1299</v>
      </c>
      <c r="G561" s="105" t="s">
        <v>11</v>
      </c>
      <c r="H561" s="206" t="s">
        <v>1418</v>
      </c>
      <c r="I561" s="35" t="s">
        <v>770</v>
      </c>
      <c r="J561" s="90" t="s">
        <v>18</v>
      </c>
      <c r="K561" s="90" t="s">
        <v>883</v>
      </c>
      <c r="L561" s="213">
        <v>16000</v>
      </c>
      <c r="M561" s="213">
        <v>8000</v>
      </c>
      <c r="N561" s="213">
        <v>50</v>
      </c>
      <c r="O561" s="285" t="s">
        <v>62</v>
      </c>
      <c r="P561" s="206" t="s">
        <v>1289</v>
      </c>
      <c r="Q561" s="214" t="s">
        <v>1421</v>
      </c>
      <c r="R561" s="100" t="s">
        <v>24</v>
      </c>
      <c r="S561" s="94" t="s">
        <v>1422</v>
      </c>
      <c r="T561" s="210" t="s">
        <v>1417</v>
      </c>
      <c r="U561" s="206" t="s">
        <v>1417</v>
      </c>
      <c r="V561" s="219" t="s">
        <v>1274</v>
      </c>
    </row>
    <row r="562" spans="1:22" s="189" customFormat="1" ht="48" hidden="1">
      <c r="A562" s="89" t="s">
        <v>609</v>
      </c>
      <c r="B562" s="90" t="s">
        <v>1243</v>
      </c>
      <c r="C562" s="89" t="s">
        <v>908</v>
      </c>
      <c r="D562" s="89" t="s">
        <v>611</v>
      </c>
      <c r="E562" s="206" t="s">
        <v>1289</v>
      </c>
      <c r="F562" s="117" t="s">
        <v>1299</v>
      </c>
      <c r="G562" s="91" t="s">
        <v>11</v>
      </c>
      <c r="H562" s="89" t="s">
        <v>612</v>
      </c>
      <c r="I562" s="35" t="s">
        <v>15</v>
      </c>
      <c r="J562" s="207" t="s">
        <v>18</v>
      </c>
      <c r="K562" s="207" t="s">
        <v>612</v>
      </c>
      <c r="L562" s="208">
        <v>22</v>
      </c>
      <c r="M562" s="208">
        <v>22</v>
      </c>
      <c r="N562" s="208">
        <v>100</v>
      </c>
      <c r="O562" s="285" t="s">
        <v>62</v>
      </c>
      <c r="P562" s="90" t="s">
        <v>63</v>
      </c>
      <c r="Q562" s="209">
        <v>977.46</v>
      </c>
      <c r="R562" s="100" t="s">
        <v>24</v>
      </c>
      <c r="S562" s="90" t="s">
        <v>25</v>
      </c>
      <c r="T562" s="210" t="s">
        <v>1417</v>
      </c>
      <c r="U562" s="206" t="s">
        <v>1417</v>
      </c>
      <c r="V562" s="89" t="s">
        <v>613</v>
      </c>
    </row>
    <row r="563" spans="1:22" s="189" customFormat="1" ht="48" hidden="1">
      <c r="A563" s="89" t="s">
        <v>614</v>
      </c>
      <c r="B563" s="90" t="s">
        <v>1243</v>
      </c>
      <c r="C563" s="89" t="s">
        <v>908</v>
      </c>
      <c r="D563" s="89" t="s">
        <v>615</v>
      </c>
      <c r="E563" s="206" t="s">
        <v>1289</v>
      </c>
      <c r="F563" s="117" t="s">
        <v>1299</v>
      </c>
      <c r="G563" s="91" t="s">
        <v>11</v>
      </c>
      <c r="H563" s="89" t="s">
        <v>616</v>
      </c>
      <c r="I563" s="35" t="s">
        <v>15</v>
      </c>
      <c r="J563" s="207" t="s">
        <v>18</v>
      </c>
      <c r="K563" s="207" t="s">
        <v>612</v>
      </c>
      <c r="L563" s="208">
        <v>3</v>
      </c>
      <c r="M563" s="208">
        <v>3</v>
      </c>
      <c r="N563" s="208">
        <v>100</v>
      </c>
      <c r="O563" s="285" t="s">
        <v>62</v>
      </c>
      <c r="P563" s="90" t="s">
        <v>63</v>
      </c>
      <c r="Q563" s="209">
        <v>88.86</v>
      </c>
      <c r="R563" s="100" t="s">
        <v>24</v>
      </c>
      <c r="S563" s="90" t="s">
        <v>25</v>
      </c>
      <c r="T563" s="210" t="s">
        <v>1417</v>
      </c>
      <c r="U563" s="206" t="s">
        <v>1417</v>
      </c>
      <c r="V563" s="89" t="s">
        <v>613</v>
      </c>
    </row>
    <row r="564" spans="1:22" s="189" customFormat="1" ht="48" hidden="1">
      <c r="A564" s="89" t="s">
        <v>617</v>
      </c>
      <c r="B564" s="90" t="s">
        <v>1243</v>
      </c>
      <c r="C564" s="89" t="s">
        <v>908</v>
      </c>
      <c r="D564" s="89" t="s">
        <v>618</v>
      </c>
      <c r="E564" s="206" t="s">
        <v>1289</v>
      </c>
      <c r="F564" s="117" t="s">
        <v>1299</v>
      </c>
      <c r="G564" s="91" t="s">
        <v>11</v>
      </c>
      <c r="H564" s="89" t="s">
        <v>619</v>
      </c>
      <c r="I564" s="35" t="s">
        <v>15</v>
      </c>
      <c r="J564" s="207" t="s">
        <v>18</v>
      </c>
      <c r="K564" s="207" t="s">
        <v>19</v>
      </c>
      <c r="L564" s="208">
        <v>81</v>
      </c>
      <c r="M564" s="208">
        <v>81</v>
      </c>
      <c r="N564" s="208">
        <v>100</v>
      </c>
      <c r="O564" s="285" t="s">
        <v>62</v>
      </c>
      <c r="P564" s="90" t="s">
        <v>63</v>
      </c>
      <c r="Q564" s="209">
        <v>4798.4399999999996</v>
      </c>
      <c r="R564" s="100" t="s">
        <v>24</v>
      </c>
      <c r="S564" s="90" t="s">
        <v>25</v>
      </c>
      <c r="T564" s="210" t="s">
        <v>1417</v>
      </c>
      <c r="U564" s="206" t="s">
        <v>1417</v>
      </c>
      <c r="V564" s="89" t="s">
        <v>613</v>
      </c>
    </row>
    <row r="565" spans="1:22" s="189" customFormat="1" ht="48" hidden="1">
      <c r="A565" s="94" t="s">
        <v>620</v>
      </c>
      <c r="B565" s="90" t="s">
        <v>1243</v>
      </c>
      <c r="C565" s="89" t="s">
        <v>27</v>
      </c>
      <c r="D565" s="94" t="s">
        <v>621</v>
      </c>
      <c r="E565" s="206" t="s">
        <v>1289</v>
      </c>
      <c r="F565" s="206" t="s">
        <v>1289</v>
      </c>
      <c r="G565" s="91" t="s">
        <v>11</v>
      </c>
      <c r="H565" s="94" t="s">
        <v>265</v>
      </c>
      <c r="I565" s="35" t="s">
        <v>15</v>
      </c>
      <c r="J565" s="207" t="s">
        <v>16</v>
      </c>
      <c r="K565" s="206" t="s">
        <v>1289</v>
      </c>
      <c r="L565" s="230">
        <v>66</v>
      </c>
      <c r="M565" s="230">
        <v>66</v>
      </c>
      <c r="N565" s="208">
        <v>100</v>
      </c>
      <c r="O565" s="285" t="s">
        <v>62</v>
      </c>
      <c r="P565" s="90" t="s">
        <v>63</v>
      </c>
      <c r="Q565" s="209">
        <v>5376.03</v>
      </c>
      <c r="R565" s="100" t="s">
        <v>24</v>
      </c>
      <c r="S565" s="90" t="s">
        <v>25</v>
      </c>
      <c r="T565" s="210" t="s">
        <v>1417</v>
      </c>
      <c r="U565" s="206" t="s">
        <v>1417</v>
      </c>
      <c r="V565" s="231" t="s">
        <v>622</v>
      </c>
    </row>
    <row r="566" spans="1:22" s="189" customFormat="1" ht="48" hidden="1">
      <c r="A566" s="89" t="s">
        <v>623</v>
      </c>
      <c r="B566" s="90" t="s">
        <v>1243</v>
      </c>
      <c r="C566" s="89" t="s">
        <v>23</v>
      </c>
      <c r="D566" s="94" t="s">
        <v>624</v>
      </c>
      <c r="E566" s="206" t="s">
        <v>1289</v>
      </c>
      <c r="F566" s="117" t="s">
        <v>1299</v>
      </c>
      <c r="G566" s="91" t="s">
        <v>11</v>
      </c>
      <c r="H566" s="89" t="s">
        <v>612</v>
      </c>
      <c r="I566" s="35" t="s">
        <v>15</v>
      </c>
      <c r="J566" s="207" t="s">
        <v>16</v>
      </c>
      <c r="K566" s="207" t="s">
        <v>19</v>
      </c>
      <c r="L566" s="208">
        <v>26</v>
      </c>
      <c r="M566" s="208">
        <v>26</v>
      </c>
      <c r="N566" s="208">
        <v>100</v>
      </c>
      <c r="O566" s="285" t="s">
        <v>62</v>
      </c>
      <c r="P566" s="90" t="s">
        <v>63</v>
      </c>
      <c r="Q566" s="209">
        <v>636.83000000000004</v>
      </c>
      <c r="R566" s="100" t="s">
        <v>24</v>
      </c>
      <c r="S566" s="90" t="s">
        <v>25</v>
      </c>
      <c r="T566" s="210" t="s">
        <v>1417</v>
      </c>
      <c r="U566" s="206" t="s">
        <v>1417</v>
      </c>
      <c r="V566" s="231" t="s">
        <v>625</v>
      </c>
    </row>
    <row r="567" spans="1:22" s="189" customFormat="1" ht="24" hidden="1">
      <c r="A567" s="35" t="s">
        <v>1258</v>
      </c>
      <c r="B567" s="90" t="s">
        <v>1243</v>
      </c>
      <c r="C567" s="105" t="s">
        <v>1300</v>
      </c>
      <c r="D567" s="105" t="s">
        <v>1300</v>
      </c>
      <c r="E567" s="206" t="s">
        <v>1289</v>
      </c>
      <c r="F567" s="206" t="s">
        <v>1289</v>
      </c>
      <c r="G567" s="105" t="s">
        <v>1300</v>
      </c>
      <c r="H567" s="105" t="s">
        <v>1300</v>
      </c>
      <c r="I567" s="105" t="s">
        <v>1300</v>
      </c>
      <c r="J567" s="217" t="s">
        <v>1289</v>
      </c>
      <c r="K567" s="100" t="s">
        <v>19</v>
      </c>
      <c r="L567" s="212">
        <v>381</v>
      </c>
      <c r="M567" s="212">
        <v>381</v>
      </c>
      <c r="N567" s="208">
        <v>100</v>
      </c>
      <c r="O567" s="187" t="s">
        <v>63</v>
      </c>
      <c r="P567" s="206" t="s">
        <v>1289</v>
      </c>
      <c r="Q567" s="218">
        <v>3810</v>
      </c>
      <c r="R567" s="100" t="s">
        <v>24</v>
      </c>
      <c r="S567" s="105" t="s">
        <v>1300</v>
      </c>
      <c r="T567" s="94" t="s">
        <v>1300</v>
      </c>
      <c r="U567" s="105" t="s">
        <v>1300</v>
      </c>
      <c r="V567" s="206" t="s">
        <v>1417</v>
      </c>
    </row>
    <row r="568" spans="1:22" s="189" customFormat="1" ht="48" hidden="1">
      <c r="A568" s="89" t="s">
        <v>627</v>
      </c>
      <c r="B568" s="90" t="s">
        <v>1243</v>
      </c>
      <c r="C568" s="89" t="s">
        <v>23</v>
      </c>
      <c r="D568" s="94" t="s">
        <v>628</v>
      </c>
      <c r="E568" s="206" t="s">
        <v>1289</v>
      </c>
      <c r="F568" s="117" t="s">
        <v>1299</v>
      </c>
      <c r="G568" s="91" t="s">
        <v>11</v>
      </c>
      <c r="H568" s="89" t="s">
        <v>612</v>
      </c>
      <c r="I568" s="35" t="s">
        <v>15</v>
      </c>
      <c r="J568" s="207" t="s">
        <v>16</v>
      </c>
      <c r="K568" s="207" t="s">
        <v>19</v>
      </c>
      <c r="L568" s="208">
        <v>32</v>
      </c>
      <c r="M568" s="208">
        <v>32</v>
      </c>
      <c r="N568" s="208">
        <v>100</v>
      </c>
      <c r="O568" s="285" t="s">
        <v>62</v>
      </c>
      <c r="P568" s="90" t="s">
        <v>63</v>
      </c>
      <c r="Q568" s="209">
        <v>2221.5</v>
      </c>
      <c r="R568" s="100" t="s">
        <v>24</v>
      </c>
      <c r="S568" s="90" t="s">
        <v>25</v>
      </c>
      <c r="T568" s="210" t="s">
        <v>1417</v>
      </c>
      <c r="U568" s="206" t="s">
        <v>1417</v>
      </c>
      <c r="V568" s="231" t="s">
        <v>625</v>
      </c>
    </row>
    <row r="569" spans="1:22" s="189" customFormat="1" ht="48" hidden="1">
      <c r="A569" s="89" t="s">
        <v>629</v>
      </c>
      <c r="B569" s="90" t="s">
        <v>1243</v>
      </c>
      <c r="C569" s="89" t="s">
        <v>23</v>
      </c>
      <c r="D569" s="94" t="s">
        <v>630</v>
      </c>
      <c r="E569" s="206" t="s">
        <v>1289</v>
      </c>
      <c r="F569" s="117" t="s">
        <v>1299</v>
      </c>
      <c r="G569" s="91" t="s">
        <v>11</v>
      </c>
      <c r="H569" s="89" t="s">
        <v>612</v>
      </c>
      <c r="I569" s="35" t="s">
        <v>15</v>
      </c>
      <c r="J569" s="207" t="s">
        <v>16</v>
      </c>
      <c r="K569" s="207" t="s">
        <v>612</v>
      </c>
      <c r="L569" s="208">
        <v>32</v>
      </c>
      <c r="M569" s="208">
        <v>32</v>
      </c>
      <c r="N569" s="208">
        <v>100</v>
      </c>
      <c r="O569" s="285" t="s">
        <v>62</v>
      </c>
      <c r="P569" s="90" t="s">
        <v>63</v>
      </c>
      <c r="Q569" s="209">
        <v>4828.0600000000004</v>
      </c>
      <c r="R569" s="100" t="s">
        <v>24</v>
      </c>
      <c r="S569" s="90" t="s">
        <v>25</v>
      </c>
      <c r="T569" s="210" t="s">
        <v>1417</v>
      </c>
      <c r="U569" s="206" t="s">
        <v>1417</v>
      </c>
      <c r="V569" s="231" t="s">
        <v>625</v>
      </c>
    </row>
    <row r="570" spans="1:22" s="189" customFormat="1" ht="36" hidden="1">
      <c r="A570" s="89" t="s">
        <v>631</v>
      </c>
      <c r="B570" s="90" t="s">
        <v>1243</v>
      </c>
      <c r="C570" s="94" t="s">
        <v>221</v>
      </c>
      <c r="D570" s="94" t="s">
        <v>632</v>
      </c>
      <c r="E570" s="206" t="s">
        <v>1289</v>
      </c>
      <c r="F570" s="117" t="s">
        <v>1299</v>
      </c>
      <c r="G570" s="91" t="s">
        <v>11</v>
      </c>
      <c r="H570" s="89" t="s">
        <v>612</v>
      </c>
      <c r="I570" s="35" t="s">
        <v>15</v>
      </c>
      <c r="J570" s="207" t="s">
        <v>16</v>
      </c>
      <c r="K570" s="207" t="s">
        <v>612</v>
      </c>
      <c r="L570" s="208">
        <v>22</v>
      </c>
      <c r="M570" s="208">
        <v>22</v>
      </c>
      <c r="N570" s="208">
        <v>100</v>
      </c>
      <c r="O570" s="285" t="s">
        <v>62</v>
      </c>
      <c r="P570" s="90" t="s">
        <v>63</v>
      </c>
      <c r="Q570" s="209">
        <v>66496.899999999994</v>
      </c>
      <c r="R570" s="100" t="s">
        <v>24</v>
      </c>
      <c r="S570" s="90" t="s">
        <v>25</v>
      </c>
      <c r="T570" s="210" t="s">
        <v>1417</v>
      </c>
      <c r="U570" s="206" t="s">
        <v>1417</v>
      </c>
      <c r="V570" s="231" t="s">
        <v>633</v>
      </c>
    </row>
    <row r="571" spans="1:22" s="189" customFormat="1" ht="48" hidden="1">
      <c r="A571" s="103" t="s">
        <v>1260</v>
      </c>
      <c r="B571" s="90" t="s">
        <v>1243</v>
      </c>
      <c r="C571" s="98" t="s">
        <v>854</v>
      </c>
      <c r="D571" s="103" t="s">
        <v>1261</v>
      </c>
      <c r="E571" s="206" t="s">
        <v>1289</v>
      </c>
      <c r="F571" s="206" t="s">
        <v>1289</v>
      </c>
      <c r="G571" s="105" t="s">
        <v>11</v>
      </c>
      <c r="H571" s="206" t="s">
        <v>1418</v>
      </c>
      <c r="I571" s="35" t="s">
        <v>770</v>
      </c>
      <c r="J571" s="89" t="s">
        <v>18</v>
      </c>
      <c r="K571" s="89" t="s">
        <v>883</v>
      </c>
      <c r="L571" s="208">
        <v>500</v>
      </c>
      <c r="M571" s="208">
        <v>500</v>
      </c>
      <c r="N571" s="208">
        <v>100</v>
      </c>
      <c r="O571" s="285" t="s">
        <v>62</v>
      </c>
      <c r="P571" s="206" t="s">
        <v>1289</v>
      </c>
      <c r="Q571" s="208" t="s">
        <v>1454</v>
      </c>
      <c r="R571" s="100" t="s">
        <v>1621</v>
      </c>
      <c r="S571" s="35" t="s">
        <v>1447</v>
      </c>
      <c r="T571" s="210" t="s">
        <v>1417</v>
      </c>
      <c r="U571" s="206" t="s">
        <v>1417</v>
      </c>
      <c r="V571" s="206" t="s">
        <v>1417</v>
      </c>
    </row>
    <row r="572" spans="1:22" s="189" customFormat="1" ht="48" hidden="1">
      <c r="A572" s="89" t="s">
        <v>634</v>
      </c>
      <c r="B572" s="90" t="s">
        <v>1243</v>
      </c>
      <c r="C572" s="89" t="s">
        <v>221</v>
      </c>
      <c r="D572" s="94" t="s">
        <v>635</v>
      </c>
      <c r="E572" s="206" t="s">
        <v>1289</v>
      </c>
      <c r="F572" s="117" t="s">
        <v>1299</v>
      </c>
      <c r="G572" s="91" t="s">
        <v>11</v>
      </c>
      <c r="H572" s="89" t="s">
        <v>636</v>
      </c>
      <c r="I572" s="35" t="s">
        <v>15</v>
      </c>
      <c r="J572" s="207" t="s">
        <v>18</v>
      </c>
      <c r="K572" s="207" t="s">
        <v>612</v>
      </c>
      <c r="L572" s="230">
        <v>7</v>
      </c>
      <c r="M572" s="230">
        <v>7</v>
      </c>
      <c r="N572" s="208">
        <v>100</v>
      </c>
      <c r="O572" s="285" t="s">
        <v>62</v>
      </c>
      <c r="P572" s="90" t="s">
        <v>63</v>
      </c>
      <c r="Q572" s="209">
        <v>324408</v>
      </c>
      <c r="R572" s="100" t="s">
        <v>1621</v>
      </c>
      <c r="S572" s="90" t="s">
        <v>25</v>
      </c>
      <c r="T572" s="210" t="s">
        <v>1417</v>
      </c>
      <c r="U572" s="206" t="s">
        <v>1417</v>
      </c>
      <c r="V572" s="231" t="s">
        <v>637</v>
      </c>
    </row>
    <row r="573" spans="1:22" s="189" customFormat="1" ht="48" hidden="1">
      <c r="A573" s="89" t="s">
        <v>638</v>
      </c>
      <c r="B573" s="90" t="s">
        <v>1243</v>
      </c>
      <c r="C573" s="89" t="s">
        <v>908</v>
      </c>
      <c r="D573" s="89" t="s">
        <v>639</v>
      </c>
      <c r="E573" s="206" t="s">
        <v>1289</v>
      </c>
      <c r="F573" s="117" t="s">
        <v>1299</v>
      </c>
      <c r="G573" s="91" t="s">
        <v>11</v>
      </c>
      <c r="H573" s="89" t="s">
        <v>640</v>
      </c>
      <c r="I573" s="35" t="s">
        <v>15</v>
      </c>
      <c r="J573" s="207" t="s">
        <v>18</v>
      </c>
      <c r="K573" s="207" t="s">
        <v>612</v>
      </c>
      <c r="L573" s="208">
        <v>3</v>
      </c>
      <c r="M573" s="208">
        <v>3</v>
      </c>
      <c r="N573" s="208">
        <v>100</v>
      </c>
      <c r="O573" s="285" t="s">
        <v>62</v>
      </c>
      <c r="P573" s="90" t="s">
        <v>63</v>
      </c>
      <c r="Q573" s="209">
        <v>1836.44</v>
      </c>
      <c r="R573" s="100" t="s">
        <v>1621</v>
      </c>
      <c r="S573" s="90" t="s">
        <v>25</v>
      </c>
      <c r="T573" s="210" t="s">
        <v>1417</v>
      </c>
      <c r="U573" s="206" t="s">
        <v>1417</v>
      </c>
      <c r="V573" s="89" t="s">
        <v>613</v>
      </c>
    </row>
    <row r="574" spans="1:22" s="189" customFormat="1" ht="48" hidden="1">
      <c r="A574" s="94" t="s">
        <v>641</v>
      </c>
      <c r="B574" s="90" t="s">
        <v>1243</v>
      </c>
      <c r="C574" s="89" t="s">
        <v>23</v>
      </c>
      <c r="D574" s="94" t="s">
        <v>642</v>
      </c>
      <c r="E574" s="206" t="s">
        <v>1289</v>
      </c>
      <c r="F574" s="117" t="s">
        <v>1299</v>
      </c>
      <c r="G574" s="91" t="s">
        <v>11</v>
      </c>
      <c r="H574" s="89" t="s">
        <v>612</v>
      </c>
      <c r="I574" s="35" t="s">
        <v>15</v>
      </c>
      <c r="J574" s="207" t="s">
        <v>16</v>
      </c>
      <c r="K574" s="207" t="s">
        <v>612</v>
      </c>
      <c r="L574" s="208">
        <v>22</v>
      </c>
      <c r="M574" s="208">
        <v>22</v>
      </c>
      <c r="N574" s="208">
        <v>100</v>
      </c>
      <c r="O574" s="285" t="s">
        <v>62</v>
      </c>
      <c r="P574" s="90" t="s">
        <v>63</v>
      </c>
      <c r="Q574" s="209">
        <v>1836.44</v>
      </c>
      <c r="R574" s="100" t="s">
        <v>24</v>
      </c>
      <c r="S574" s="90" t="s">
        <v>25</v>
      </c>
      <c r="T574" s="210" t="s">
        <v>1417</v>
      </c>
      <c r="U574" s="206" t="s">
        <v>1417</v>
      </c>
      <c r="V574" s="94" t="s">
        <v>625</v>
      </c>
    </row>
    <row r="575" spans="1:22" s="189" customFormat="1" ht="48" hidden="1">
      <c r="A575" s="94" t="s">
        <v>643</v>
      </c>
      <c r="B575" s="90" t="s">
        <v>1243</v>
      </c>
      <c r="C575" s="89" t="s">
        <v>23</v>
      </c>
      <c r="D575" s="94" t="s">
        <v>644</v>
      </c>
      <c r="E575" s="206" t="s">
        <v>1289</v>
      </c>
      <c r="F575" s="117" t="s">
        <v>1299</v>
      </c>
      <c r="G575" s="91" t="s">
        <v>11</v>
      </c>
      <c r="H575" s="89" t="s">
        <v>612</v>
      </c>
      <c r="I575" s="35" t="s">
        <v>15</v>
      </c>
      <c r="J575" s="207" t="s">
        <v>16</v>
      </c>
      <c r="K575" s="207" t="s">
        <v>612</v>
      </c>
      <c r="L575" s="208">
        <v>22</v>
      </c>
      <c r="M575" s="208">
        <v>22</v>
      </c>
      <c r="N575" s="208">
        <v>100</v>
      </c>
      <c r="O575" s="285" t="s">
        <v>62</v>
      </c>
      <c r="P575" s="90" t="s">
        <v>63</v>
      </c>
      <c r="Q575" s="209">
        <v>2488.08</v>
      </c>
      <c r="R575" s="100" t="s">
        <v>24</v>
      </c>
      <c r="S575" s="90" t="s">
        <v>25</v>
      </c>
      <c r="T575" s="210" t="s">
        <v>1417</v>
      </c>
      <c r="U575" s="206" t="s">
        <v>1417</v>
      </c>
      <c r="V575" s="231" t="s">
        <v>625</v>
      </c>
    </row>
    <row r="576" spans="1:22" s="189" customFormat="1" ht="24" hidden="1">
      <c r="A576" s="35" t="s">
        <v>1254</v>
      </c>
      <c r="B576" s="90" t="s">
        <v>1243</v>
      </c>
      <c r="C576" s="105" t="s">
        <v>1300</v>
      </c>
      <c r="D576" s="105" t="s">
        <v>1300</v>
      </c>
      <c r="E576" s="206" t="s">
        <v>1289</v>
      </c>
      <c r="F576" s="206" t="s">
        <v>1289</v>
      </c>
      <c r="G576" s="105" t="s">
        <v>1300</v>
      </c>
      <c r="H576" s="105" t="s">
        <v>1300</v>
      </c>
      <c r="I576" s="105" t="s">
        <v>1300</v>
      </c>
      <c r="J576" s="217" t="s">
        <v>1289</v>
      </c>
      <c r="K576" s="100" t="s">
        <v>19</v>
      </c>
      <c r="L576" s="212">
        <v>100</v>
      </c>
      <c r="M576" s="212">
        <v>100</v>
      </c>
      <c r="N576" s="208">
        <v>100</v>
      </c>
      <c r="O576" s="187" t="s">
        <v>63</v>
      </c>
      <c r="P576" s="206" t="s">
        <v>1289</v>
      </c>
      <c r="Q576" s="218">
        <v>9000</v>
      </c>
      <c r="R576" s="100" t="s">
        <v>210</v>
      </c>
      <c r="S576" s="105" t="s">
        <v>1300</v>
      </c>
      <c r="T576" s="94" t="s">
        <v>1300</v>
      </c>
      <c r="U576" s="105" t="s">
        <v>1300</v>
      </c>
      <c r="V576" s="206" t="s">
        <v>1417</v>
      </c>
    </row>
    <row r="577" spans="1:22" s="189" customFormat="1" ht="48" hidden="1">
      <c r="A577" s="89" t="s">
        <v>645</v>
      </c>
      <c r="B577" s="90" t="s">
        <v>1243</v>
      </c>
      <c r="C577" s="89" t="s">
        <v>908</v>
      </c>
      <c r="D577" s="89" t="s">
        <v>646</v>
      </c>
      <c r="E577" s="206" t="s">
        <v>1289</v>
      </c>
      <c r="F577" s="117" t="s">
        <v>1299</v>
      </c>
      <c r="G577" s="91" t="s">
        <v>11</v>
      </c>
      <c r="H577" s="89" t="s">
        <v>612</v>
      </c>
      <c r="I577" s="35" t="s">
        <v>15</v>
      </c>
      <c r="J577" s="207" t="s">
        <v>18</v>
      </c>
      <c r="K577" s="207" t="s">
        <v>612</v>
      </c>
      <c r="L577" s="208">
        <v>22</v>
      </c>
      <c r="M577" s="208">
        <v>22</v>
      </c>
      <c r="N577" s="208">
        <v>100</v>
      </c>
      <c r="O577" s="285" t="s">
        <v>62</v>
      </c>
      <c r="P577" s="90" t="s">
        <v>63</v>
      </c>
      <c r="Q577" s="209">
        <v>651.64</v>
      </c>
      <c r="R577" s="100" t="s">
        <v>24</v>
      </c>
      <c r="S577" s="90" t="s">
        <v>25</v>
      </c>
      <c r="T577" s="210" t="s">
        <v>1417</v>
      </c>
      <c r="U577" s="206" t="s">
        <v>1417</v>
      </c>
      <c r="V577" s="89" t="s">
        <v>613</v>
      </c>
    </row>
    <row r="578" spans="1:22" s="189" customFormat="1" ht="48" hidden="1">
      <c r="A578" s="89" t="s">
        <v>647</v>
      </c>
      <c r="B578" s="90" t="s">
        <v>1243</v>
      </c>
      <c r="C578" s="89" t="s">
        <v>221</v>
      </c>
      <c r="D578" s="89" t="s">
        <v>648</v>
      </c>
      <c r="E578" s="206" t="s">
        <v>1289</v>
      </c>
      <c r="F578" s="206" t="s">
        <v>1289</v>
      </c>
      <c r="G578" s="91" t="s">
        <v>11</v>
      </c>
      <c r="H578" s="89" t="s">
        <v>649</v>
      </c>
      <c r="I578" s="35" t="s">
        <v>15</v>
      </c>
      <c r="J578" s="207" t="s">
        <v>16</v>
      </c>
      <c r="K578" s="207" t="s">
        <v>612</v>
      </c>
      <c r="L578" s="208">
        <v>29</v>
      </c>
      <c r="M578" s="208">
        <v>29</v>
      </c>
      <c r="N578" s="208">
        <v>100</v>
      </c>
      <c r="O578" s="187" t="s">
        <v>63</v>
      </c>
      <c r="P578" s="90" t="s">
        <v>63</v>
      </c>
      <c r="Q578" s="209">
        <v>2470.8200000000002</v>
      </c>
      <c r="R578" s="100" t="s">
        <v>24</v>
      </c>
      <c r="S578" s="90" t="s">
        <v>25</v>
      </c>
      <c r="T578" s="210" t="s">
        <v>1417</v>
      </c>
      <c r="U578" s="206" t="s">
        <v>1417</v>
      </c>
      <c r="V578" s="231" t="s">
        <v>650</v>
      </c>
    </row>
    <row r="579" spans="1:22" s="189" customFormat="1" ht="48" hidden="1">
      <c r="A579" s="94" t="s">
        <v>651</v>
      </c>
      <c r="B579" s="90" t="s">
        <v>1243</v>
      </c>
      <c r="C579" s="89" t="s">
        <v>908</v>
      </c>
      <c r="D579" s="94" t="s">
        <v>652</v>
      </c>
      <c r="E579" s="206" t="s">
        <v>1289</v>
      </c>
      <c r="F579" s="117" t="s">
        <v>1299</v>
      </c>
      <c r="G579" s="91" t="s">
        <v>11</v>
      </c>
      <c r="H579" s="89" t="s">
        <v>612</v>
      </c>
      <c r="I579" s="35" t="s">
        <v>15</v>
      </c>
      <c r="J579" s="207" t="s">
        <v>18</v>
      </c>
      <c r="K579" s="207" t="s">
        <v>612</v>
      </c>
      <c r="L579" s="208">
        <v>22</v>
      </c>
      <c r="M579" s="208">
        <v>22</v>
      </c>
      <c r="N579" s="208">
        <v>100</v>
      </c>
      <c r="O579" s="285" t="s">
        <v>62</v>
      </c>
      <c r="P579" s="90" t="s">
        <v>63</v>
      </c>
      <c r="Q579" s="209">
        <v>977.46</v>
      </c>
      <c r="R579" s="100" t="s">
        <v>24</v>
      </c>
      <c r="S579" s="90" t="s">
        <v>25</v>
      </c>
      <c r="T579" s="210" t="s">
        <v>1417</v>
      </c>
      <c r="U579" s="206" t="s">
        <v>1417</v>
      </c>
      <c r="V579" s="89" t="s">
        <v>613</v>
      </c>
    </row>
    <row r="580" spans="1:22" s="189" customFormat="1" ht="24" hidden="1">
      <c r="A580" s="102" t="s">
        <v>767</v>
      </c>
      <c r="B580" s="90" t="s">
        <v>1243</v>
      </c>
      <c r="C580" s="105" t="s">
        <v>1300</v>
      </c>
      <c r="D580" s="103" t="s">
        <v>768</v>
      </c>
      <c r="E580" s="206" t="s">
        <v>1289</v>
      </c>
      <c r="F580" s="206" t="s">
        <v>1289</v>
      </c>
      <c r="G580" s="91" t="s">
        <v>11</v>
      </c>
      <c r="H580" s="90" t="s">
        <v>769</v>
      </c>
      <c r="I580" s="35" t="s">
        <v>886</v>
      </c>
      <c r="J580" s="207" t="s">
        <v>18</v>
      </c>
      <c r="K580" s="207" t="s">
        <v>19</v>
      </c>
      <c r="L580" s="208">
        <v>1500</v>
      </c>
      <c r="M580" s="208">
        <v>411</v>
      </c>
      <c r="N580" s="208">
        <v>27.400000000000002</v>
      </c>
      <c r="O580" s="187" t="s">
        <v>63</v>
      </c>
      <c r="P580" s="206" t="s">
        <v>1289</v>
      </c>
      <c r="Q580" s="265">
        <v>8871.44</v>
      </c>
      <c r="R580" s="100" t="s">
        <v>210</v>
      </c>
      <c r="S580" s="105" t="s">
        <v>1300</v>
      </c>
      <c r="T580" s="94" t="s">
        <v>1300</v>
      </c>
      <c r="U580" s="105" t="s">
        <v>1300</v>
      </c>
      <c r="V580" s="206" t="s">
        <v>1417</v>
      </c>
    </row>
    <row r="581" spans="1:22" s="189" customFormat="1" ht="24" hidden="1">
      <c r="A581" s="35" t="s">
        <v>1259</v>
      </c>
      <c r="B581" s="90" t="s">
        <v>1243</v>
      </c>
      <c r="C581" s="105" t="s">
        <v>1300</v>
      </c>
      <c r="D581" s="105" t="s">
        <v>1300</v>
      </c>
      <c r="E581" s="206" t="s">
        <v>1289</v>
      </c>
      <c r="F581" s="206" t="s">
        <v>1289</v>
      </c>
      <c r="G581" s="105" t="s">
        <v>1300</v>
      </c>
      <c r="H581" s="105" t="s">
        <v>1300</v>
      </c>
      <c r="I581" s="105" t="s">
        <v>1300</v>
      </c>
      <c r="J581" s="217" t="s">
        <v>1289</v>
      </c>
      <c r="K581" s="100" t="s">
        <v>19</v>
      </c>
      <c r="L581" s="212">
        <v>800</v>
      </c>
      <c r="M581" s="212">
        <v>800</v>
      </c>
      <c r="N581" s="208">
        <v>100</v>
      </c>
      <c r="O581" s="187" t="s">
        <v>63</v>
      </c>
      <c r="P581" s="206" t="s">
        <v>1289</v>
      </c>
      <c r="Q581" s="218">
        <v>12000</v>
      </c>
      <c r="R581" s="100" t="s">
        <v>210</v>
      </c>
      <c r="S581" s="105" t="s">
        <v>1300</v>
      </c>
      <c r="T581" s="94" t="s">
        <v>1300</v>
      </c>
      <c r="U581" s="105" t="s">
        <v>1300</v>
      </c>
      <c r="V581" s="206" t="s">
        <v>1417</v>
      </c>
    </row>
    <row r="582" spans="1:22" s="189" customFormat="1" ht="96" hidden="1">
      <c r="A582" s="94" t="s">
        <v>180</v>
      </c>
      <c r="B582" s="90" t="s">
        <v>1243</v>
      </c>
      <c r="C582" s="105" t="s">
        <v>167</v>
      </c>
      <c r="D582" s="89" t="s">
        <v>654</v>
      </c>
      <c r="E582" s="206" t="s">
        <v>1289</v>
      </c>
      <c r="F582" s="117" t="s">
        <v>1299</v>
      </c>
      <c r="G582" s="91" t="s">
        <v>11</v>
      </c>
      <c r="H582" s="94" t="s">
        <v>655</v>
      </c>
      <c r="I582" s="35" t="s">
        <v>770</v>
      </c>
      <c r="J582" s="207" t="s">
        <v>18</v>
      </c>
      <c r="K582" s="207" t="s">
        <v>612</v>
      </c>
      <c r="L582" s="208">
        <v>550</v>
      </c>
      <c r="M582" s="208">
        <v>550</v>
      </c>
      <c r="N582" s="208">
        <v>100</v>
      </c>
      <c r="O582" s="285" t="s">
        <v>62</v>
      </c>
      <c r="P582" s="249" t="s">
        <v>340</v>
      </c>
      <c r="Q582" s="209">
        <v>22522.5</v>
      </c>
      <c r="R582" s="100" t="s">
        <v>24</v>
      </c>
      <c r="S582" s="90" t="s">
        <v>25</v>
      </c>
      <c r="T582" s="210" t="s">
        <v>1417</v>
      </c>
      <c r="U582" s="206" t="s">
        <v>1417</v>
      </c>
      <c r="V582" s="231" t="s">
        <v>656</v>
      </c>
    </row>
    <row r="583" spans="1:22" s="189" customFormat="1" ht="48" hidden="1">
      <c r="A583" s="89" t="s">
        <v>657</v>
      </c>
      <c r="B583" s="90" t="s">
        <v>1243</v>
      </c>
      <c r="C583" s="89" t="s">
        <v>27</v>
      </c>
      <c r="D583" s="89" t="s">
        <v>658</v>
      </c>
      <c r="E583" s="206" t="s">
        <v>1289</v>
      </c>
      <c r="F583" s="206" t="s">
        <v>1289</v>
      </c>
      <c r="G583" s="91" t="s">
        <v>11</v>
      </c>
      <c r="H583" s="206" t="s">
        <v>1418</v>
      </c>
      <c r="I583" s="35" t="s">
        <v>15</v>
      </c>
      <c r="J583" s="207" t="s">
        <v>18</v>
      </c>
      <c r="K583" s="207" t="s">
        <v>19</v>
      </c>
      <c r="L583" s="208">
        <v>36</v>
      </c>
      <c r="M583" s="208">
        <v>36</v>
      </c>
      <c r="N583" s="208">
        <v>100</v>
      </c>
      <c r="O583" s="285" t="s">
        <v>62</v>
      </c>
      <c r="P583" s="90" t="s">
        <v>63</v>
      </c>
      <c r="Q583" s="209">
        <v>1621.7</v>
      </c>
      <c r="R583" s="100" t="s">
        <v>24</v>
      </c>
      <c r="S583" s="90" t="s">
        <v>25</v>
      </c>
      <c r="T583" s="210" t="s">
        <v>1417</v>
      </c>
      <c r="U583" s="206" t="s">
        <v>1417</v>
      </c>
      <c r="V583" s="89" t="s">
        <v>659</v>
      </c>
    </row>
    <row r="584" spans="1:22" s="189" customFormat="1" ht="48" hidden="1">
      <c r="A584" s="89" t="s">
        <v>660</v>
      </c>
      <c r="B584" s="90" t="s">
        <v>1243</v>
      </c>
      <c r="C584" s="89" t="s">
        <v>908</v>
      </c>
      <c r="D584" s="89" t="s">
        <v>661</v>
      </c>
      <c r="E584" s="206" t="s">
        <v>1289</v>
      </c>
      <c r="F584" s="117" t="s">
        <v>1299</v>
      </c>
      <c r="G584" s="91" t="s">
        <v>11</v>
      </c>
      <c r="H584" s="89" t="s">
        <v>640</v>
      </c>
      <c r="I584" s="35" t="s">
        <v>15</v>
      </c>
      <c r="J584" s="207" t="s">
        <v>18</v>
      </c>
      <c r="K584" s="207" t="s">
        <v>612</v>
      </c>
      <c r="L584" s="208">
        <v>3</v>
      </c>
      <c r="M584" s="208">
        <v>3</v>
      </c>
      <c r="N584" s="208">
        <v>100</v>
      </c>
      <c r="O584" s="285" t="s">
        <v>62</v>
      </c>
      <c r="P584" s="90" t="s">
        <v>63</v>
      </c>
      <c r="Q584" s="209">
        <v>1501.5</v>
      </c>
      <c r="R584" s="100" t="s">
        <v>24</v>
      </c>
      <c r="S584" s="90" t="s">
        <v>25</v>
      </c>
      <c r="T584" s="210" t="s">
        <v>1417</v>
      </c>
      <c r="U584" s="206" t="s">
        <v>1417</v>
      </c>
      <c r="V584" s="89" t="s">
        <v>613</v>
      </c>
    </row>
    <row r="585" spans="1:22" s="189" customFormat="1" ht="48" hidden="1">
      <c r="A585" s="89" t="s">
        <v>662</v>
      </c>
      <c r="B585" s="90" t="s">
        <v>1243</v>
      </c>
      <c r="C585" s="89" t="s">
        <v>908</v>
      </c>
      <c r="D585" s="89" t="s">
        <v>663</v>
      </c>
      <c r="E585" s="206" t="s">
        <v>1289</v>
      </c>
      <c r="F585" s="117" t="s">
        <v>1299</v>
      </c>
      <c r="G585" s="91" t="s">
        <v>11</v>
      </c>
      <c r="H585" s="89" t="s">
        <v>640</v>
      </c>
      <c r="I585" s="35" t="s">
        <v>15</v>
      </c>
      <c r="J585" s="207" t="s">
        <v>18</v>
      </c>
      <c r="K585" s="207" t="s">
        <v>612</v>
      </c>
      <c r="L585" s="208">
        <v>3</v>
      </c>
      <c r="M585" s="208">
        <v>3</v>
      </c>
      <c r="N585" s="208">
        <v>100</v>
      </c>
      <c r="O585" s="285" t="s">
        <v>62</v>
      </c>
      <c r="P585" s="90" t="s">
        <v>63</v>
      </c>
      <c r="Q585" s="209">
        <v>444.3</v>
      </c>
      <c r="R585" s="100" t="s">
        <v>24</v>
      </c>
      <c r="S585" s="90" t="s">
        <v>25</v>
      </c>
      <c r="T585" s="210" t="s">
        <v>1417</v>
      </c>
      <c r="U585" s="206" t="s">
        <v>1417</v>
      </c>
      <c r="V585" s="89" t="s">
        <v>613</v>
      </c>
    </row>
    <row r="586" spans="1:22" s="189" customFormat="1" ht="48" hidden="1">
      <c r="A586" s="89" t="s">
        <v>664</v>
      </c>
      <c r="B586" s="90" t="s">
        <v>1243</v>
      </c>
      <c r="C586" s="89" t="s">
        <v>908</v>
      </c>
      <c r="D586" s="89" t="s">
        <v>663</v>
      </c>
      <c r="E586" s="206" t="s">
        <v>1289</v>
      </c>
      <c r="F586" s="117" t="s">
        <v>1299</v>
      </c>
      <c r="G586" s="91" t="s">
        <v>11</v>
      </c>
      <c r="H586" s="89" t="s">
        <v>640</v>
      </c>
      <c r="I586" s="35" t="s">
        <v>15</v>
      </c>
      <c r="J586" s="207" t="s">
        <v>18</v>
      </c>
      <c r="K586" s="207" t="s">
        <v>612</v>
      </c>
      <c r="L586" s="208">
        <v>3</v>
      </c>
      <c r="M586" s="208">
        <v>3</v>
      </c>
      <c r="N586" s="208">
        <v>100</v>
      </c>
      <c r="O586" s="285" t="s">
        <v>62</v>
      </c>
      <c r="P586" s="90" t="s">
        <v>63</v>
      </c>
      <c r="Q586" s="209">
        <v>306.3</v>
      </c>
      <c r="R586" s="100" t="s">
        <v>24</v>
      </c>
      <c r="S586" s="90" t="s">
        <v>25</v>
      </c>
      <c r="T586" s="210" t="s">
        <v>1417</v>
      </c>
      <c r="U586" s="206" t="s">
        <v>1417</v>
      </c>
      <c r="V586" s="89" t="s">
        <v>613</v>
      </c>
    </row>
    <row r="587" spans="1:22" s="189" customFormat="1" ht="24" hidden="1">
      <c r="A587" s="89" t="s">
        <v>665</v>
      </c>
      <c r="B587" s="90" t="s">
        <v>1243</v>
      </c>
      <c r="C587" s="89" t="s">
        <v>27</v>
      </c>
      <c r="D587" s="89" t="s">
        <v>666</v>
      </c>
      <c r="E587" s="206" t="s">
        <v>1289</v>
      </c>
      <c r="F587" s="206" t="s">
        <v>1289</v>
      </c>
      <c r="G587" s="91" t="s">
        <v>11</v>
      </c>
      <c r="H587" s="105" t="s">
        <v>1300</v>
      </c>
      <c r="I587" s="105" t="s">
        <v>1300</v>
      </c>
      <c r="J587" s="207" t="s">
        <v>18</v>
      </c>
      <c r="K587" s="207" t="s">
        <v>612</v>
      </c>
      <c r="L587" s="208">
        <v>22</v>
      </c>
      <c r="M587" s="208">
        <v>22</v>
      </c>
      <c r="N587" s="208">
        <v>100</v>
      </c>
      <c r="O587" s="285" t="s">
        <v>62</v>
      </c>
      <c r="P587" s="90" t="s">
        <v>63</v>
      </c>
      <c r="Q587" s="209">
        <v>1629.1</v>
      </c>
      <c r="R587" s="100" t="s">
        <v>210</v>
      </c>
      <c r="S587" s="94" t="s">
        <v>294</v>
      </c>
      <c r="T587" s="94" t="s">
        <v>1300</v>
      </c>
      <c r="U587" s="105" t="s">
        <v>1300</v>
      </c>
      <c r="V587" s="231" t="s">
        <v>667</v>
      </c>
    </row>
    <row r="588" spans="1:22" s="189" customFormat="1" ht="24" hidden="1">
      <c r="A588" s="35" t="s">
        <v>1257</v>
      </c>
      <c r="B588" s="90" t="s">
        <v>1243</v>
      </c>
      <c r="C588" s="105" t="s">
        <v>1300</v>
      </c>
      <c r="D588" s="105" t="s">
        <v>1300</v>
      </c>
      <c r="E588" s="206" t="s">
        <v>1289</v>
      </c>
      <c r="F588" s="206" t="s">
        <v>1289</v>
      </c>
      <c r="G588" s="105" t="s">
        <v>1300</v>
      </c>
      <c r="H588" s="105" t="s">
        <v>1300</v>
      </c>
      <c r="I588" s="105" t="s">
        <v>1300</v>
      </c>
      <c r="J588" s="217" t="s">
        <v>1289</v>
      </c>
      <c r="K588" s="100" t="s">
        <v>612</v>
      </c>
      <c r="L588" s="212">
        <v>22</v>
      </c>
      <c r="M588" s="212">
        <v>22</v>
      </c>
      <c r="N588" s="208">
        <v>100</v>
      </c>
      <c r="O588" s="187" t="s">
        <v>63</v>
      </c>
      <c r="P588" s="206" t="s">
        <v>1289</v>
      </c>
      <c r="Q588" s="218">
        <v>172</v>
      </c>
      <c r="R588" s="100" t="s">
        <v>210</v>
      </c>
      <c r="S588" s="105" t="s">
        <v>1300</v>
      </c>
      <c r="T588" s="94" t="s">
        <v>1300</v>
      </c>
      <c r="U588" s="105" t="s">
        <v>1300</v>
      </c>
      <c r="V588" s="206" t="s">
        <v>1417</v>
      </c>
    </row>
    <row r="589" spans="1:22" s="189" customFormat="1" ht="24" hidden="1">
      <c r="A589" s="35" t="s">
        <v>1277</v>
      </c>
      <c r="B589" s="90" t="s">
        <v>1243</v>
      </c>
      <c r="C589" s="105" t="s">
        <v>1300</v>
      </c>
      <c r="D589" s="105" t="s">
        <v>1300</v>
      </c>
      <c r="E589" s="206" t="s">
        <v>1289</v>
      </c>
      <c r="F589" s="206" t="s">
        <v>1289</v>
      </c>
      <c r="G589" s="105" t="s">
        <v>1300</v>
      </c>
      <c r="H589" s="105" t="s">
        <v>1300</v>
      </c>
      <c r="I589" s="105" t="s">
        <v>1300</v>
      </c>
      <c r="J589" s="89" t="s">
        <v>18</v>
      </c>
      <c r="K589" s="90" t="s">
        <v>883</v>
      </c>
      <c r="L589" s="213">
        <v>40</v>
      </c>
      <c r="M589" s="215">
        <v>40</v>
      </c>
      <c r="N589" s="208">
        <v>100</v>
      </c>
      <c r="O589" s="187" t="s">
        <v>63</v>
      </c>
      <c r="P589" s="206" t="s">
        <v>1289</v>
      </c>
      <c r="Q589" s="208" t="s">
        <v>1490</v>
      </c>
      <c r="R589" s="100" t="s">
        <v>210</v>
      </c>
      <c r="S589" s="105" t="s">
        <v>1300</v>
      </c>
      <c r="T589" s="94" t="s">
        <v>1300</v>
      </c>
      <c r="U589" s="105" t="s">
        <v>1300</v>
      </c>
      <c r="V589" s="271" t="s">
        <v>1417</v>
      </c>
    </row>
    <row r="590" spans="1:22" s="189" customFormat="1" ht="24" hidden="1">
      <c r="A590" s="35" t="s">
        <v>1279</v>
      </c>
      <c r="B590" s="90" t="s">
        <v>1243</v>
      </c>
      <c r="C590" s="105" t="s">
        <v>1300</v>
      </c>
      <c r="D590" s="105" t="s">
        <v>1300</v>
      </c>
      <c r="E590" s="206" t="s">
        <v>1289</v>
      </c>
      <c r="F590" s="206" t="s">
        <v>1289</v>
      </c>
      <c r="G590" s="105" t="s">
        <v>1300</v>
      </c>
      <c r="H590" s="105" t="s">
        <v>1300</v>
      </c>
      <c r="I590" s="105" t="s">
        <v>1300</v>
      </c>
      <c r="J590" s="89" t="s">
        <v>18</v>
      </c>
      <c r="K590" s="90" t="s">
        <v>883</v>
      </c>
      <c r="L590" s="213">
        <v>1000</v>
      </c>
      <c r="M590" s="215">
        <v>1000</v>
      </c>
      <c r="N590" s="208">
        <v>100</v>
      </c>
      <c r="O590" s="187" t="s">
        <v>63</v>
      </c>
      <c r="P590" s="206" t="s">
        <v>1289</v>
      </c>
      <c r="Q590" s="208" t="s">
        <v>57</v>
      </c>
      <c r="R590" s="100" t="s">
        <v>210</v>
      </c>
      <c r="S590" s="105" t="s">
        <v>1300</v>
      </c>
      <c r="T590" s="94" t="s">
        <v>1300</v>
      </c>
      <c r="U590" s="105" t="s">
        <v>1300</v>
      </c>
      <c r="V590" s="271" t="s">
        <v>1417</v>
      </c>
    </row>
    <row r="591" spans="1:22" s="189" customFormat="1" ht="48" hidden="1">
      <c r="A591" s="89" t="s">
        <v>764</v>
      </c>
      <c r="B591" s="90" t="s">
        <v>1243</v>
      </c>
      <c r="C591" s="89" t="s">
        <v>765</v>
      </c>
      <c r="D591" s="206" t="s">
        <v>1289</v>
      </c>
      <c r="E591" s="206" t="s">
        <v>1289</v>
      </c>
      <c r="F591" s="206" t="s">
        <v>1289</v>
      </c>
      <c r="G591" s="91" t="s">
        <v>11</v>
      </c>
      <c r="H591" s="89" t="s">
        <v>766</v>
      </c>
      <c r="I591" s="35" t="s">
        <v>812</v>
      </c>
      <c r="J591" s="207" t="s">
        <v>18</v>
      </c>
      <c r="K591" s="207" t="s">
        <v>19</v>
      </c>
      <c r="L591" s="208">
        <v>40</v>
      </c>
      <c r="M591" s="208">
        <v>40</v>
      </c>
      <c r="N591" s="208">
        <v>100</v>
      </c>
      <c r="O591" s="187" t="s">
        <v>63</v>
      </c>
      <c r="P591" s="206" t="s">
        <v>1289</v>
      </c>
      <c r="Q591" s="209">
        <v>380.8</v>
      </c>
      <c r="R591" s="100" t="s">
        <v>24</v>
      </c>
      <c r="S591" s="90" t="s">
        <v>25</v>
      </c>
      <c r="T591" s="210" t="s">
        <v>1417</v>
      </c>
      <c r="U591" s="206" t="s">
        <v>1417</v>
      </c>
      <c r="V591" s="231" t="s">
        <v>750</v>
      </c>
    </row>
    <row r="592" spans="1:22" s="189" customFormat="1" ht="36" hidden="1">
      <c r="A592" s="89" t="s">
        <v>668</v>
      </c>
      <c r="B592" s="90" t="s">
        <v>1243</v>
      </c>
      <c r="C592" s="89" t="s">
        <v>908</v>
      </c>
      <c r="D592" s="89" t="s">
        <v>669</v>
      </c>
      <c r="E592" s="206" t="s">
        <v>1289</v>
      </c>
      <c r="F592" s="206" t="s">
        <v>1289</v>
      </c>
      <c r="G592" s="91" t="s">
        <v>11</v>
      </c>
      <c r="H592" s="89" t="s">
        <v>612</v>
      </c>
      <c r="I592" s="35" t="s">
        <v>15</v>
      </c>
      <c r="J592" s="207" t="s">
        <v>18</v>
      </c>
      <c r="K592" s="207" t="s">
        <v>612</v>
      </c>
      <c r="L592" s="208">
        <v>22</v>
      </c>
      <c r="M592" s="208">
        <v>21</v>
      </c>
      <c r="N592" s="208">
        <v>95.454545454545453</v>
      </c>
      <c r="O592" s="285" t="s">
        <v>62</v>
      </c>
      <c r="P592" s="90" t="s">
        <v>63</v>
      </c>
      <c r="Q592" s="209">
        <v>1140.3699999999999</v>
      </c>
      <c r="R592" s="100" t="s">
        <v>24</v>
      </c>
      <c r="S592" s="35" t="s">
        <v>1447</v>
      </c>
      <c r="T592" s="210" t="s">
        <v>1417</v>
      </c>
      <c r="U592" s="206" t="s">
        <v>1417</v>
      </c>
      <c r="V592" s="231" t="s">
        <v>633</v>
      </c>
    </row>
    <row r="593" spans="1:22" s="189" customFormat="1" ht="48" hidden="1">
      <c r="A593" s="89" t="s">
        <v>670</v>
      </c>
      <c r="B593" s="90" t="s">
        <v>1243</v>
      </c>
      <c r="C593" s="89" t="s">
        <v>908</v>
      </c>
      <c r="D593" s="89" t="s">
        <v>671</v>
      </c>
      <c r="E593" s="206" t="s">
        <v>1289</v>
      </c>
      <c r="F593" s="117" t="s">
        <v>1299</v>
      </c>
      <c r="G593" s="91" t="s">
        <v>11</v>
      </c>
      <c r="H593" s="89" t="s">
        <v>612</v>
      </c>
      <c r="I593" s="35" t="s">
        <v>15</v>
      </c>
      <c r="J593" s="207" t="s">
        <v>18</v>
      </c>
      <c r="K593" s="207" t="s">
        <v>612</v>
      </c>
      <c r="L593" s="208">
        <v>22</v>
      </c>
      <c r="M593" s="208">
        <v>22</v>
      </c>
      <c r="N593" s="208">
        <v>100</v>
      </c>
      <c r="O593" s="285" t="s">
        <v>62</v>
      </c>
      <c r="P593" s="90" t="s">
        <v>63</v>
      </c>
      <c r="Q593" s="209">
        <v>1303.28</v>
      </c>
      <c r="R593" s="100" t="s">
        <v>24</v>
      </c>
      <c r="S593" s="90" t="s">
        <v>25</v>
      </c>
      <c r="T593" s="210" t="s">
        <v>1417</v>
      </c>
      <c r="U593" s="206" t="s">
        <v>1417</v>
      </c>
      <c r="V593" s="89" t="s">
        <v>613</v>
      </c>
    </row>
    <row r="594" spans="1:22" s="189" customFormat="1" ht="48" hidden="1">
      <c r="A594" s="94" t="s">
        <v>672</v>
      </c>
      <c r="B594" s="90" t="s">
        <v>1243</v>
      </c>
      <c r="C594" s="89" t="s">
        <v>908</v>
      </c>
      <c r="D594" s="89" t="s">
        <v>673</v>
      </c>
      <c r="E594" s="206" t="s">
        <v>1289</v>
      </c>
      <c r="F594" s="117" t="s">
        <v>1299</v>
      </c>
      <c r="G594" s="91" t="s">
        <v>11</v>
      </c>
      <c r="H594" s="89" t="s">
        <v>619</v>
      </c>
      <c r="I594" s="35" t="s">
        <v>15</v>
      </c>
      <c r="J594" s="207" t="s">
        <v>18</v>
      </c>
      <c r="K594" s="207" t="s">
        <v>612</v>
      </c>
      <c r="L594" s="208">
        <v>22</v>
      </c>
      <c r="M594" s="208">
        <v>22</v>
      </c>
      <c r="N594" s="208">
        <v>100</v>
      </c>
      <c r="O594" s="285" t="s">
        <v>62</v>
      </c>
      <c r="P594" s="90" t="s">
        <v>63</v>
      </c>
      <c r="Q594" s="209">
        <v>1140.3699999999999</v>
      </c>
      <c r="R594" s="100" t="s">
        <v>24</v>
      </c>
      <c r="S594" s="94" t="s">
        <v>37</v>
      </c>
      <c r="T594" s="210" t="s">
        <v>1417</v>
      </c>
      <c r="U594" s="206" t="s">
        <v>1417</v>
      </c>
      <c r="V594" s="89" t="s">
        <v>613</v>
      </c>
    </row>
    <row r="595" spans="1:22" s="189" customFormat="1" ht="48" hidden="1">
      <c r="A595" s="89" t="s">
        <v>674</v>
      </c>
      <c r="B595" s="90" t="s">
        <v>1243</v>
      </c>
      <c r="C595" s="89" t="s">
        <v>908</v>
      </c>
      <c r="D595" s="89" t="s">
        <v>675</v>
      </c>
      <c r="E595" s="206" t="s">
        <v>1289</v>
      </c>
      <c r="F595" s="117" t="s">
        <v>1299</v>
      </c>
      <c r="G595" s="91" t="s">
        <v>11</v>
      </c>
      <c r="H595" s="89" t="s">
        <v>640</v>
      </c>
      <c r="I595" s="35" t="s">
        <v>15</v>
      </c>
      <c r="J595" s="207" t="s">
        <v>16</v>
      </c>
      <c r="K595" s="207" t="s">
        <v>612</v>
      </c>
      <c r="L595" s="208">
        <v>3</v>
      </c>
      <c r="M595" s="208">
        <v>3</v>
      </c>
      <c r="N595" s="208">
        <v>100</v>
      </c>
      <c r="O595" s="285" t="s">
        <v>62</v>
      </c>
      <c r="P595" s="90" t="s">
        <v>63</v>
      </c>
      <c r="Q595" s="209">
        <v>2265.9299999999998</v>
      </c>
      <c r="R595" s="100" t="s">
        <v>24</v>
      </c>
      <c r="S595" s="90" t="s">
        <v>25</v>
      </c>
      <c r="T595" s="210" t="s">
        <v>1417</v>
      </c>
      <c r="U595" s="206" t="s">
        <v>1417</v>
      </c>
      <c r="V595" s="89" t="s">
        <v>613</v>
      </c>
    </row>
    <row r="596" spans="1:22" s="189" customFormat="1" ht="60" hidden="1">
      <c r="A596" s="35" t="s">
        <v>1256</v>
      </c>
      <c r="B596" s="90" t="s">
        <v>1243</v>
      </c>
      <c r="C596" s="105" t="s">
        <v>1300</v>
      </c>
      <c r="D596" s="105" t="s">
        <v>1300</v>
      </c>
      <c r="E596" s="206" t="s">
        <v>1289</v>
      </c>
      <c r="F596" s="206" t="s">
        <v>1289</v>
      </c>
      <c r="G596" s="105" t="s">
        <v>1300</v>
      </c>
      <c r="H596" s="105" t="s">
        <v>1300</v>
      </c>
      <c r="I596" s="105" t="s">
        <v>1300</v>
      </c>
      <c r="J596" s="217" t="s">
        <v>1289</v>
      </c>
      <c r="K596" s="100" t="s">
        <v>612</v>
      </c>
      <c r="L596" s="212">
        <v>44</v>
      </c>
      <c r="M596" s="212">
        <v>44</v>
      </c>
      <c r="N596" s="208">
        <v>100</v>
      </c>
      <c r="O596" s="187" t="s">
        <v>63</v>
      </c>
      <c r="P596" s="206" t="s">
        <v>1289</v>
      </c>
      <c r="Q596" s="218">
        <v>1980</v>
      </c>
      <c r="R596" s="100" t="s">
        <v>210</v>
      </c>
      <c r="S596" s="105" t="s">
        <v>1300</v>
      </c>
      <c r="T596" s="94" t="s">
        <v>1300</v>
      </c>
      <c r="U596" s="105" t="s">
        <v>1300</v>
      </c>
      <c r="V596" s="206" t="s">
        <v>1417</v>
      </c>
    </row>
    <row r="597" spans="1:22" s="189" customFormat="1" ht="72" hidden="1">
      <c r="A597" s="94" t="s">
        <v>676</v>
      </c>
      <c r="B597" s="90" t="s">
        <v>1243</v>
      </c>
      <c r="C597" s="105" t="s">
        <v>167</v>
      </c>
      <c r="D597" s="89" t="s">
        <v>677</v>
      </c>
      <c r="E597" s="206" t="s">
        <v>1289</v>
      </c>
      <c r="F597" s="117" t="s">
        <v>1299</v>
      </c>
      <c r="G597" s="91" t="s">
        <v>11</v>
      </c>
      <c r="H597" s="94" t="s">
        <v>655</v>
      </c>
      <c r="I597" s="35" t="s">
        <v>13</v>
      </c>
      <c r="J597" s="207" t="s">
        <v>18</v>
      </c>
      <c r="K597" s="207" t="s">
        <v>612</v>
      </c>
      <c r="L597" s="208">
        <v>12786</v>
      </c>
      <c r="M597" s="208">
        <v>7180</v>
      </c>
      <c r="N597" s="208">
        <v>56.155169716877836</v>
      </c>
      <c r="O597" s="285" t="s">
        <v>62</v>
      </c>
      <c r="P597" s="249" t="s">
        <v>340</v>
      </c>
      <c r="Q597" s="209">
        <v>18429.05</v>
      </c>
      <c r="R597" s="100" t="s">
        <v>24</v>
      </c>
      <c r="S597" s="90" t="s">
        <v>25</v>
      </c>
      <c r="T597" s="210" t="s">
        <v>1417</v>
      </c>
      <c r="U597" s="206" t="s">
        <v>1417</v>
      </c>
      <c r="V597" s="231" t="s">
        <v>678</v>
      </c>
    </row>
    <row r="598" spans="1:22" s="189" customFormat="1" ht="84" hidden="1">
      <c r="A598" s="94" t="s">
        <v>679</v>
      </c>
      <c r="B598" s="90" t="s">
        <v>1243</v>
      </c>
      <c r="C598" s="94" t="s">
        <v>221</v>
      </c>
      <c r="D598" s="94" t="s">
        <v>680</v>
      </c>
      <c r="E598" s="206" t="s">
        <v>1289</v>
      </c>
      <c r="F598" s="117" t="s">
        <v>1299</v>
      </c>
      <c r="G598" s="91" t="s">
        <v>11</v>
      </c>
      <c r="H598" s="89" t="s">
        <v>681</v>
      </c>
      <c r="I598" s="35" t="s">
        <v>812</v>
      </c>
      <c r="J598" s="207" t="s">
        <v>18</v>
      </c>
      <c r="K598" s="207" t="s">
        <v>19</v>
      </c>
      <c r="L598" s="208">
        <v>77</v>
      </c>
      <c r="M598" s="208">
        <v>77</v>
      </c>
      <c r="N598" s="208">
        <v>100</v>
      </c>
      <c r="O598" s="285" t="s">
        <v>62</v>
      </c>
      <c r="P598" s="90" t="s">
        <v>63</v>
      </c>
      <c r="Q598" s="209">
        <v>862.75</v>
      </c>
      <c r="R598" s="100" t="s">
        <v>24</v>
      </c>
      <c r="S598" s="90" t="s">
        <v>25</v>
      </c>
      <c r="T598" s="210" t="s">
        <v>1417</v>
      </c>
      <c r="U598" s="206" t="s">
        <v>1417</v>
      </c>
      <c r="V598" s="231" t="s">
        <v>637</v>
      </c>
    </row>
    <row r="599" spans="1:22" s="189" customFormat="1" ht="48" hidden="1">
      <c r="A599" s="89" t="s">
        <v>682</v>
      </c>
      <c r="B599" s="90" t="s">
        <v>1243</v>
      </c>
      <c r="C599" s="89" t="s">
        <v>908</v>
      </c>
      <c r="D599" s="89" t="s">
        <v>683</v>
      </c>
      <c r="E599" s="206" t="s">
        <v>1289</v>
      </c>
      <c r="F599" s="117" t="s">
        <v>1299</v>
      </c>
      <c r="G599" s="91" t="s">
        <v>11</v>
      </c>
      <c r="H599" s="89" t="s">
        <v>619</v>
      </c>
      <c r="I599" s="35" t="s">
        <v>15</v>
      </c>
      <c r="J599" s="207" t="s">
        <v>16</v>
      </c>
      <c r="K599" s="207" t="s">
        <v>815</v>
      </c>
      <c r="L599" s="208">
        <v>103</v>
      </c>
      <c r="M599" s="208">
        <v>103</v>
      </c>
      <c r="N599" s="208">
        <v>100</v>
      </c>
      <c r="O599" s="285" t="s">
        <v>62</v>
      </c>
      <c r="P599" s="90" t="s">
        <v>63</v>
      </c>
      <c r="Q599" s="265">
        <v>4576.29</v>
      </c>
      <c r="R599" s="100" t="s">
        <v>24</v>
      </c>
      <c r="S599" s="90" t="s">
        <v>25</v>
      </c>
      <c r="T599" s="210" t="s">
        <v>1417</v>
      </c>
      <c r="U599" s="206" t="s">
        <v>1417</v>
      </c>
      <c r="V599" s="89" t="s">
        <v>613</v>
      </c>
    </row>
    <row r="600" spans="1:22" s="189" customFormat="1" ht="132" hidden="1">
      <c r="A600" s="100" t="s">
        <v>1305</v>
      </c>
      <c r="B600" s="100" t="s">
        <v>1243</v>
      </c>
      <c r="C600" s="105" t="s">
        <v>167</v>
      </c>
      <c r="D600" s="87" t="s">
        <v>894</v>
      </c>
      <c r="E600" s="206" t="s">
        <v>1289</v>
      </c>
      <c r="F600" s="206" t="s">
        <v>1289</v>
      </c>
      <c r="G600" s="206" t="s">
        <v>1289</v>
      </c>
      <c r="H600" s="206" t="s">
        <v>1418</v>
      </c>
      <c r="I600" s="206" t="s">
        <v>1289</v>
      </c>
      <c r="J600" s="207" t="s">
        <v>16</v>
      </c>
      <c r="K600" s="207" t="s">
        <v>19</v>
      </c>
      <c r="L600" s="279">
        <v>34881</v>
      </c>
      <c r="M600" s="279">
        <v>31597</v>
      </c>
      <c r="N600" s="35">
        <v>91</v>
      </c>
      <c r="O600" s="285" t="s">
        <v>62</v>
      </c>
      <c r="P600" s="212" t="s">
        <v>895</v>
      </c>
      <c r="Q600" s="61">
        <v>2494.25</v>
      </c>
      <c r="R600" s="100" t="s">
        <v>1289</v>
      </c>
      <c r="S600" s="90" t="s">
        <v>896</v>
      </c>
      <c r="T600" s="210" t="s">
        <v>1417</v>
      </c>
      <c r="U600" s="206" t="s">
        <v>1417</v>
      </c>
      <c r="V600" s="206" t="s">
        <v>1417</v>
      </c>
    </row>
    <row r="601" spans="1:22" s="189" customFormat="1" ht="48" hidden="1">
      <c r="A601" s="94" t="s">
        <v>684</v>
      </c>
      <c r="B601" s="90" t="s">
        <v>1243</v>
      </c>
      <c r="C601" s="89" t="s">
        <v>27</v>
      </c>
      <c r="D601" s="94" t="s">
        <v>685</v>
      </c>
      <c r="E601" s="206" t="s">
        <v>1289</v>
      </c>
      <c r="F601" s="206" t="s">
        <v>1289</v>
      </c>
      <c r="G601" s="91" t="s">
        <v>11</v>
      </c>
      <c r="H601" s="89" t="s">
        <v>686</v>
      </c>
      <c r="I601" s="35" t="s">
        <v>15</v>
      </c>
      <c r="J601" s="207" t="s">
        <v>16</v>
      </c>
      <c r="K601" s="207" t="s">
        <v>19</v>
      </c>
      <c r="L601" s="208">
        <v>1626</v>
      </c>
      <c r="M601" s="208">
        <v>1626</v>
      </c>
      <c r="N601" s="208">
        <v>100</v>
      </c>
      <c r="O601" s="285" t="s">
        <v>62</v>
      </c>
      <c r="P601" s="90" t="s">
        <v>63</v>
      </c>
      <c r="Q601" s="209">
        <v>144486.35999999999</v>
      </c>
      <c r="R601" s="100" t="s">
        <v>24</v>
      </c>
      <c r="S601" s="90" t="s">
        <v>25</v>
      </c>
      <c r="T601" s="210" t="s">
        <v>1417</v>
      </c>
      <c r="U601" s="206" t="s">
        <v>1417</v>
      </c>
      <c r="V601" s="231" t="s">
        <v>622</v>
      </c>
    </row>
    <row r="602" spans="1:22" s="189" customFormat="1" ht="48" hidden="1">
      <c r="A602" s="94" t="s">
        <v>763</v>
      </c>
      <c r="B602" s="90" t="s">
        <v>1243</v>
      </c>
      <c r="C602" s="89" t="s">
        <v>27</v>
      </c>
      <c r="D602" s="94" t="s">
        <v>685</v>
      </c>
      <c r="E602" s="206" t="s">
        <v>1289</v>
      </c>
      <c r="F602" s="206" t="s">
        <v>1289</v>
      </c>
      <c r="G602" s="91" t="s">
        <v>11</v>
      </c>
      <c r="H602" s="89" t="s">
        <v>265</v>
      </c>
      <c r="I602" s="35" t="s">
        <v>15</v>
      </c>
      <c r="J602" s="207" t="s">
        <v>16</v>
      </c>
      <c r="K602" s="207" t="s">
        <v>612</v>
      </c>
      <c r="L602" s="208">
        <v>1626</v>
      </c>
      <c r="M602" s="208">
        <v>1626</v>
      </c>
      <c r="N602" s="208">
        <v>100</v>
      </c>
      <c r="O602" s="285" t="s">
        <v>62</v>
      </c>
      <c r="P602" s="90" t="s">
        <v>63</v>
      </c>
      <c r="Q602" s="209">
        <v>264891.66000000003</v>
      </c>
      <c r="R602" s="100" t="s">
        <v>24</v>
      </c>
      <c r="S602" s="90" t="s">
        <v>25</v>
      </c>
      <c r="T602" s="210" t="s">
        <v>1417</v>
      </c>
      <c r="U602" s="206" t="s">
        <v>1417</v>
      </c>
      <c r="V602" s="231" t="s">
        <v>622</v>
      </c>
    </row>
    <row r="603" spans="1:22" s="189" customFormat="1" ht="36" hidden="1">
      <c r="A603" s="89" t="s">
        <v>687</v>
      </c>
      <c r="B603" s="90" t="s">
        <v>1243</v>
      </c>
      <c r="C603" s="89" t="s">
        <v>23</v>
      </c>
      <c r="D603" s="89" t="s">
        <v>688</v>
      </c>
      <c r="E603" s="206" t="s">
        <v>1289</v>
      </c>
      <c r="F603" s="117" t="s">
        <v>1299</v>
      </c>
      <c r="G603" s="91" t="s">
        <v>11</v>
      </c>
      <c r="H603" s="89" t="s">
        <v>612</v>
      </c>
      <c r="I603" s="35" t="s">
        <v>15</v>
      </c>
      <c r="J603" s="207" t="s">
        <v>18</v>
      </c>
      <c r="K603" s="207" t="s">
        <v>612</v>
      </c>
      <c r="L603" s="208">
        <v>22</v>
      </c>
      <c r="M603" s="208">
        <v>22</v>
      </c>
      <c r="N603" s="208">
        <v>100</v>
      </c>
      <c r="O603" s="285" t="s">
        <v>62</v>
      </c>
      <c r="P603" s="90" t="s">
        <v>63</v>
      </c>
      <c r="Q603" s="209">
        <v>2182.9899999999998</v>
      </c>
      <c r="R603" s="100" t="s">
        <v>24</v>
      </c>
      <c r="S603" s="90" t="s">
        <v>25</v>
      </c>
      <c r="T603" s="210" t="s">
        <v>1417</v>
      </c>
      <c r="U603" s="206" t="s">
        <v>1417</v>
      </c>
      <c r="V603" s="231" t="s">
        <v>689</v>
      </c>
    </row>
    <row r="604" spans="1:22" s="189" customFormat="1" ht="36" hidden="1">
      <c r="A604" s="106" t="s">
        <v>1266</v>
      </c>
      <c r="B604" s="90" t="s">
        <v>1243</v>
      </c>
      <c r="C604" s="206" t="s">
        <v>1289</v>
      </c>
      <c r="D604" s="35" t="s">
        <v>1267</v>
      </c>
      <c r="E604" s="206" t="s">
        <v>1289</v>
      </c>
      <c r="F604" s="206" t="s">
        <v>1289</v>
      </c>
      <c r="G604" s="105" t="s">
        <v>11</v>
      </c>
      <c r="H604" s="206" t="s">
        <v>1418</v>
      </c>
      <c r="I604" s="35" t="s">
        <v>770</v>
      </c>
      <c r="J604" s="90" t="s">
        <v>18</v>
      </c>
      <c r="K604" s="90" t="s">
        <v>883</v>
      </c>
      <c r="L604" s="213">
        <v>25000</v>
      </c>
      <c r="M604" s="213">
        <v>14725</v>
      </c>
      <c r="N604" s="208">
        <v>58.9</v>
      </c>
      <c r="O604" s="285" t="s">
        <v>62</v>
      </c>
      <c r="P604" s="206" t="s">
        <v>1289</v>
      </c>
      <c r="Q604" s="214" t="s">
        <v>1514</v>
      </c>
      <c r="R604" s="100" t="s">
        <v>24</v>
      </c>
      <c r="S604" s="90" t="s">
        <v>25</v>
      </c>
      <c r="T604" s="210" t="s">
        <v>1417</v>
      </c>
      <c r="U604" s="206" t="s">
        <v>1417</v>
      </c>
      <c r="V604" s="235" t="s">
        <v>1268</v>
      </c>
    </row>
    <row r="605" spans="1:22" s="189" customFormat="1" ht="48" hidden="1">
      <c r="A605" s="94" t="s">
        <v>690</v>
      </c>
      <c r="B605" s="90" t="s">
        <v>1243</v>
      </c>
      <c r="C605" s="89" t="s">
        <v>908</v>
      </c>
      <c r="D605" s="94" t="s">
        <v>691</v>
      </c>
      <c r="E605" s="206" t="s">
        <v>1289</v>
      </c>
      <c r="F605" s="117" t="s">
        <v>1299</v>
      </c>
      <c r="G605" s="91" t="s">
        <v>11</v>
      </c>
      <c r="H605" s="89" t="s">
        <v>619</v>
      </c>
      <c r="I605" s="35" t="s">
        <v>15</v>
      </c>
      <c r="J605" s="207" t="s">
        <v>18</v>
      </c>
      <c r="K605" s="207" t="s">
        <v>612</v>
      </c>
      <c r="L605" s="208">
        <v>103</v>
      </c>
      <c r="M605" s="208">
        <v>103</v>
      </c>
      <c r="N605" s="208">
        <v>100</v>
      </c>
      <c r="O605" s="285" t="s">
        <v>62</v>
      </c>
      <c r="P605" s="90" t="s">
        <v>63</v>
      </c>
      <c r="Q605" s="209">
        <v>3050.86</v>
      </c>
      <c r="R605" s="100" t="s">
        <v>24</v>
      </c>
      <c r="S605" s="94" t="s">
        <v>37</v>
      </c>
      <c r="T605" s="210" t="s">
        <v>1417</v>
      </c>
      <c r="U605" s="206" t="s">
        <v>1417</v>
      </c>
      <c r="V605" s="89" t="s">
        <v>613</v>
      </c>
    </row>
    <row r="606" spans="1:22" s="189" customFormat="1" ht="48" hidden="1">
      <c r="A606" s="94" t="s">
        <v>692</v>
      </c>
      <c r="B606" s="90" t="s">
        <v>1243</v>
      </c>
      <c r="C606" s="94" t="s">
        <v>221</v>
      </c>
      <c r="D606" s="94" t="s">
        <v>693</v>
      </c>
      <c r="E606" s="206" t="s">
        <v>1289</v>
      </c>
      <c r="F606" s="206" t="s">
        <v>1289</v>
      </c>
      <c r="G606" s="91" t="s">
        <v>11</v>
      </c>
      <c r="H606" s="94" t="s">
        <v>694</v>
      </c>
      <c r="I606" s="35" t="s">
        <v>15</v>
      </c>
      <c r="J606" s="207" t="s">
        <v>16</v>
      </c>
      <c r="K606" s="207" t="s">
        <v>612</v>
      </c>
      <c r="L606" s="230">
        <v>10</v>
      </c>
      <c r="M606" s="230">
        <v>8</v>
      </c>
      <c r="N606" s="208">
        <v>80</v>
      </c>
      <c r="O606" s="285" t="s">
        <v>62</v>
      </c>
      <c r="P606" s="90" t="s">
        <v>63</v>
      </c>
      <c r="Q606" s="281">
        <v>23.7</v>
      </c>
      <c r="R606" s="100" t="s">
        <v>24</v>
      </c>
      <c r="S606" s="94" t="s">
        <v>31</v>
      </c>
      <c r="T606" s="210" t="s">
        <v>1417</v>
      </c>
      <c r="U606" s="206" t="s">
        <v>1417</v>
      </c>
      <c r="V606" s="231" t="s">
        <v>637</v>
      </c>
    </row>
    <row r="607" spans="1:22" s="189" customFormat="1" ht="48" hidden="1">
      <c r="A607" s="89" t="s">
        <v>695</v>
      </c>
      <c r="B607" s="90" t="s">
        <v>1243</v>
      </c>
      <c r="C607" s="89" t="s">
        <v>23</v>
      </c>
      <c r="D607" s="94" t="s">
        <v>696</v>
      </c>
      <c r="E607" s="206" t="s">
        <v>1289</v>
      </c>
      <c r="F607" s="117" t="s">
        <v>1299</v>
      </c>
      <c r="G607" s="91" t="s">
        <v>11</v>
      </c>
      <c r="H607" s="89" t="s">
        <v>612</v>
      </c>
      <c r="I607" s="35" t="s">
        <v>15</v>
      </c>
      <c r="J607" s="207" t="s">
        <v>16</v>
      </c>
      <c r="K607" s="207" t="s">
        <v>612</v>
      </c>
      <c r="L607" s="208">
        <v>22</v>
      </c>
      <c r="M607" s="208">
        <v>22</v>
      </c>
      <c r="N607" s="208">
        <v>100</v>
      </c>
      <c r="O607" s="285" t="s">
        <v>62</v>
      </c>
      <c r="P607" s="90" t="s">
        <v>63</v>
      </c>
      <c r="Q607" s="209">
        <v>3450.73</v>
      </c>
      <c r="R607" s="100" t="s">
        <v>24</v>
      </c>
      <c r="S607" s="90" t="s">
        <v>25</v>
      </c>
      <c r="T607" s="210" t="s">
        <v>1417</v>
      </c>
      <c r="U607" s="206" t="s">
        <v>1417</v>
      </c>
      <c r="V607" s="231" t="s">
        <v>625</v>
      </c>
    </row>
    <row r="608" spans="1:22" s="189" customFormat="1" ht="48" hidden="1">
      <c r="A608" s="89" t="s">
        <v>697</v>
      </c>
      <c r="B608" s="90" t="s">
        <v>1243</v>
      </c>
      <c r="C608" s="89" t="s">
        <v>23</v>
      </c>
      <c r="D608" s="94" t="s">
        <v>698</v>
      </c>
      <c r="E608" s="206" t="s">
        <v>1289</v>
      </c>
      <c r="F608" s="117" t="s">
        <v>1299</v>
      </c>
      <c r="G608" s="91" t="s">
        <v>11</v>
      </c>
      <c r="H608" s="89" t="s">
        <v>612</v>
      </c>
      <c r="I608" s="35" t="s">
        <v>15</v>
      </c>
      <c r="J608" s="207" t="s">
        <v>18</v>
      </c>
      <c r="K608" s="207" t="s">
        <v>612</v>
      </c>
      <c r="L608" s="208">
        <v>22</v>
      </c>
      <c r="M608" s="208">
        <v>22</v>
      </c>
      <c r="N608" s="208">
        <v>100</v>
      </c>
      <c r="O608" s="285" t="s">
        <v>62</v>
      </c>
      <c r="P608" s="90" t="s">
        <v>63</v>
      </c>
      <c r="Q608" s="209">
        <v>3450.73</v>
      </c>
      <c r="R608" s="100" t="s">
        <v>24</v>
      </c>
      <c r="S608" s="90" t="s">
        <v>25</v>
      </c>
      <c r="T608" s="210" t="s">
        <v>1417</v>
      </c>
      <c r="U608" s="206" t="s">
        <v>1417</v>
      </c>
      <c r="V608" s="231" t="s">
        <v>625</v>
      </c>
    </row>
    <row r="609" spans="1:22" s="189" customFormat="1" ht="48" hidden="1">
      <c r="A609" s="103" t="s">
        <v>1262</v>
      </c>
      <c r="B609" s="90" t="s">
        <v>1243</v>
      </c>
      <c r="C609" s="98" t="s">
        <v>854</v>
      </c>
      <c r="D609" s="103" t="s">
        <v>1263</v>
      </c>
      <c r="E609" s="206" t="s">
        <v>1289</v>
      </c>
      <c r="F609" s="206" t="s">
        <v>1289</v>
      </c>
      <c r="G609" s="105" t="s">
        <v>11</v>
      </c>
      <c r="H609" s="206" t="s">
        <v>1418</v>
      </c>
      <c r="I609" s="35" t="s">
        <v>15</v>
      </c>
      <c r="J609" s="90" t="s">
        <v>18</v>
      </c>
      <c r="K609" s="90" t="s">
        <v>883</v>
      </c>
      <c r="L609" s="213">
        <v>1000</v>
      </c>
      <c r="M609" s="213">
        <v>1000</v>
      </c>
      <c r="N609" s="208">
        <v>100</v>
      </c>
      <c r="O609" s="285" t="s">
        <v>62</v>
      </c>
      <c r="P609" s="206" t="s">
        <v>1289</v>
      </c>
      <c r="Q609" s="214" t="s">
        <v>1523</v>
      </c>
      <c r="R609" s="100" t="s">
        <v>24</v>
      </c>
      <c r="S609" s="90" t="s">
        <v>25</v>
      </c>
      <c r="T609" s="210" t="s">
        <v>1417</v>
      </c>
      <c r="U609" s="206" t="s">
        <v>1417</v>
      </c>
      <c r="V609" s="206" t="s">
        <v>1417</v>
      </c>
    </row>
    <row r="610" spans="1:22" s="189" customFormat="1" ht="48" hidden="1">
      <c r="A610" s="89" t="s">
        <v>699</v>
      </c>
      <c r="B610" s="90" t="s">
        <v>1243</v>
      </c>
      <c r="C610" s="89" t="s">
        <v>908</v>
      </c>
      <c r="D610" s="89" t="s">
        <v>700</v>
      </c>
      <c r="E610" s="206" t="s">
        <v>1289</v>
      </c>
      <c r="F610" s="117" t="s">
        <v>1299</v>
      </c>
      <c r="G610" s="91" t="s">
        <v>11</v>
      </c>
      <c r="H610" s="89" t="s">
        <v>640</v>
      </c>
      <c r="I610" s="35" t="s">
        <v>15</v>
      </c>
      <c r="J610" s="207" t="s">
        <v>16</v>
      </c>
      <c r="K610" s="207" t="s">
        <v>612</v>
      </c>
      <c r="L610" s="208">
        <v>3</v>
      </c>
      <c r="M610" s="208">
        <v>3</v>
      </c>
      <c r="N610" s="208">
        <v>100</v>
      </c>
      <c r="O610" s="285" t="s">
        <v>62</v>
      </c>
      <c r="P610" s="90" t="s">
        <v>63</v>
      </c>
      <c r="Q610" s="209">
        <v>399.87</v>
      </c>
      <c r="R610" s="100" t="s">
        <v>24</v>
      </c>
      <c r="S610" s="90" t="s">
        <v>25</v>
      </c>
      <c r="T610" s="210" t="s">
        <v>1417</v>
      </c>
      <c r="U610" s="206" t="s">
        <v>1417</v>
      </c>
      <c r="V610" s="89" t="s">
        <v>613</v>
      </c>
    </row>
    <row r="611" spans="1:22" s="189" customFormat="1" ht="36" hidden="1">
      <c r="A611" s="94" t="s">
        <v>701</v>
      </c>
      <c r="B611" s="90" t="s">
        <v>1243</v>
      </c>
      <c r="C611" s="94" t="s">
        <v>221</v>
      </c>
      <c r="D611" s="94" t="s">
        <v>632</v>
      </c>
      <c r="E611" s="206" t="s">
        <v>1289</v>
      </c>
      <c r="F611" s="117" t="s">
        <v>1299</v>
      </c>
      <c r="G611" s="91" t="s">
        <v>11</v>
      </c>
      <c r="H611" s="89" t="s">
        <v>612</v>
      </c>
      <c r="I611" s="35" t="s">
        <v>15</v>
      </c>
      <c r="J611" s="207" t="s">
        <v>16</v>
      </c>
      <c r="K611" s="207" t="s">
        <v>612</v>
      </c>
      <c r="L611" s="208">
        <v>22</v>
      </c>
      <c r="M611" s="208">
        <v>22</v>
      </c>
      <c r="N611" s="208">
        <v>100</v>
      </c>
      <c r="O611" s="285" t="s">
        <v>62</v>
      </c>
      <c r="P611" s="90" t="s">
        <v>63</v>
      </c>
      <c r="Q611" s="209">
        <v>66793.100000000006</v>
      </c>
      <c r="R611" s="100" t="s">
        <v>24</v>
      </c>
      <c r="S611" s="90" t="s">
        <v>25</v>
      </c>
      <c r="T611" s="210" t="s">
        <v>1417</v>
      </c>
      <c r="U611" s="206" t="s">
        <v>1417</v>
      </c>
      <c r="V611" s="231" t="s">
        <v>633</v>
      </c>
    </row>
    <row r="612" spans="1:22" s="189" customFormat="1" ht="36" hidden="1">
      <c r="A612" s="94" t="s">
        <v>702</v>
      </c>
      <c r="B612" s="90" t="s">
        <v>1243</v>
      </c>
      <c r="C612" s="94" t="s">
        <v>221</v>
      </c>
      <c r="D612" s="94" t="s">
        <v>632</v>
      </c>
      <c r="E612" s="206" t="s">
        <v>1289</v>
      </c>
      <c r="F612" s="117" t="s">
        <v>1299</v>
      </c>
      <c r="G612" s="91" t="s">
        <v>11</v>
      </c>
      <c r="H612" s="89" t="s">
        <v>612</v>
      </c>
      <c r="I612" s="35" t="s">
        <v>15</v>
      </c>
      <c r="J612" s="207" t="s">
        <v>16</v>
      </c>
      <c r="K612" s="207" t="s">
        <v>612</v>
      </c>
      <c r="L612" s="208">
        <v>22</v>
      </c>
      <c r="M612" s="208">
        <v>22</v>
      </c>
      <c r="N612" s="208">
        <v>100</v>
      </c>
      <c r="O612" s="285" t="s">
        <v>62</v>
      </c>
      <c r="P612" s="90" t="s">
        <v>63</v>
      </c>
      <c r="Q612" s="209">
        <v>50502.1</v>
      </c>
      <c r="R612" s="100" t="s">
        <v>24</v>
      </c>
      <c r="S612" s="90" t="s">
        <v>25</v>
      </c>
      <c r="T612" s="210" t="s">
        <v>1417</v>
      </c>
      <c r="U612" s="206" t="s">
        <v>1417</v>
      </c>
      <c r="V612" s="231" t="s">
        <v>633</v>
      </c>
    </row>
    <row r="613" spans="1:22" s="189" customFormat="1" ht="48" hidden="1">
      <c r="A613" s="94" t="s">
        <v>703</v>
      </c>
      <c r="B613" s="90" t="s">
        <v>1243</v>
      </c>
      <c r="C613" s="89" t="s">
        <v>27</v>
      </c>
      <c r="D613" s="94" t="s">
        <v>615</v>
      </c>
      <c r="E613" s="206" t="s">
        <v>1289</v>
      </c>
      <c r="F613" s="206" t="s">
        <v>1289</v>
      </c>
      <c r="G613" s="91" t="s">
        <v>11</v>
      </c>
      <c r="H613" s="89" t="s">
        <v>686</v>
      </c>
      <c r="I613" s="35" t="s">
        <v>15</v>
      </c>
      <c r="J613" s="207" t="s">
        <v>18</v>
      </c>
      <c r="K613" s="207" t="s">
        <v>612</v>
      </c>
      <c r="L613" s="208">
        <v>158</v>
      </c>
      <c r="M613" s="208">
        <v>158</v>
      </c>
      <c r="N613" s="208">
        <v>100</v>
      </c>
      <c r="O613" s="285" t="s">
        <v>62</v>
      </c>
      <c r="P613" s="90" t="s">
        <v>63</v>
      </c>
      <c r="Q613" s="209">
        <v>65519.44</v>
      </c>
      <c r="R613" s="100" t="s">
        <v>24</v>
      </c>
      <c r="S613" s="90" t="s">
        <v>25</v>
      </c>
      <c r="T613" s="210" t="s">
        <v>1417</v>
      </c>
      <c r="U613" s="206" t="s">
        <v>1417</v>
      </c>
      <c r="V613" s="231" t="s">
        <v>622</v>
      </c>
    </row>
    <row r="614" spans="1:22" s="189" customFormat="1" ht="48" hidden="1">
      <c r="A614" s="94" t="s">
        <v>704</v>
      </c>
      <c r="B614" s="90" t="s">
        <v>1243</v>
      </c>
      <c r="C614" s="89" t="s">
        <v>908</v>
      </c>
      <c r="D614" s="94" t="s">
        <v>705</v>
      </c>
      <c r="E614" s="206" t="s">
        <v>1289</v>
      </c>
      <c r="F614" s="117" t="s">
        <v>1299</v>
      </c>
      <c r="G614" s="91" t="s">
        <v>11</v>
      </c>
      <c r="H614" s="89" t="s">
        <v>612</v>
      </c>
      <c r="I614" s="35" t="s">
        <v>15</v>
      </c>
      <c r="J614" s="207" t="s">
        <v>18</v>
      </c>
      <c r="K614" s="207" t="s">
        <v>612</v>
      </c>
      <c r="L614" s="208">
        <v>22</v>
      </c>
      <c r="M614" s="208">
        <v>22</v>
      </c>
      <c r="N614" s="208">
        <v>100</v>
      </c>
      <c r="O614" s="285" t="s">
        <v>62</v>
      </c>
      <c r="P614" s="90" t="s">
        <v>63</v>
      </c>
      <c r="Q614" s="209">
        <v>651.64</v>
      </c>
      <c r="R614" s="100" t="s">
        <v>24</v>
      </c>
      <c r="S614" s="90" t="s">
        <v>25</v>
      </c>
      <c r="T614" s="210" t="s">
        <v>1417</v>
      </c>
      <c r="U614" s="206" t="s">
        <v>1417</v>
      </c>
      <c r="V614" s="89" t="s">
        <v>613</v>
      </c>
    </row>
    <row r="615" spans="1:22" s="189" customFormat="1" ht="48" hidden="1">
      <c r="A615" s="94" t="s">
        <v>706</v>
      </c>
      <c r="B615" s="90" t="s">
        <v>1243</v>
      </c>
      <c r="C615" s="89" t="s">
        <v>27</v>
      </c>
      <c r="D615" s="94" t="s">
        <v>707</v>
      </c>
      <c r="E615" s="206" t="s">
        <v>1289</v>
      </c>
      <c r="F615" s="206" t="s">
        <v>1289</v>
      </c>
      <c r="G615" s="91" t="s">
        <v>11</v>
      </c>
      <c r="H615" s="89" t="s">
        <v>686</v>
      </c>
      <c r="I615" s="35" t="s">
        <v>15</v>
      </c>
      <c r="J615" s="207" t="s">
        <v>16</v>
      </c>
      <c r="K615" s="207" t="s">
        <v>612</v>
      </c>
      <c r="L615" s="208">
        <v>1651</v>
      </c>
      <c r="M615" s="208">
        <v>1651</v>
      </c>
      <c r="N615" s="208">
        <v>100</v>
      </c>
      <c r="O615" s="285" t="s">
        <v>62</v>
      </c>
      <c r="P615" s="90" t="s">
        <v>63</v>
      </c>
      <c r="Q615" s="209">
        <v>61128.28</v>
      </c>
      <c r="R615" s="100" t="s">
        <v>24</v>
      </c>
      <c r="S615" s="90" t="s">
        <v>25</v>
      </c>
      <c r="T615" s="210" t="s">
        <v>1417</v>
      </c>
      <c r="U615" s="206" t="s">
        <v>1417</v>
      </c>
      <c r="V615" s="231" t="s">
        <v>622</v>
      </c>
    </row>
    <row r="616" spans="1:22" s="189" customFormat="1" ht="48" hidden="1">
      <c r="A616" s="94" t="s">
        <v>708</v>
      </c>
      <c r="B616" s="90" t="s">
        <v>1243</v>
      </c>
      <c r="C616" s="89" t="s">
        <v>27</v>
      </c>
      <c r="D616" s="94" t="s">
        <v>709</v>
      </c>
      <c r="E616" s="206" t="s">
        <v>1289</v>
      </c>
      <c r="F616" s="206" t="s">
        <v>1289</v>
      </c>
      <c r="G616" s="91" t="s">
        <v>11</v>
      </c>
      <c r="H616" s="89" t="s">
        <v>686</v>
      </c>
      <c r="I616" s="35" t="s">
        <v>15</v>
      </c>
      <c r="J616" s="207" t="s">
        <v>16</v>
      </c>
      <c r="K616" s="207" t="s">
        <v>612</v>
      </c>
      <c r="L616" s="208">
        <v>13</v>
      </c>
      <c r="M616" s="208">
        <v>13</v>
      </c>
      <c r="N616" s="208">
        <v>100</v>
      </c>
      <c r="O616" s="285" t="s">
        <v>62</v>
      </c>
      <c r="P616" s="90" t="s">
        <v>63</v>
      </c>
      <c r="Q616" s="209">
        <v>1347.71</v>
      </c>
      <c r="R616" s="100" t="s">
        <v>24</v>
      </c>
      <c r="S616" s="90" t="s">
        <v>25</v>
      </c>
      <c r="T616" s="210" t="s">
        <v>1417</v>
      </c>
      <c r="U616" s="206" t="s">
        <v>1417</v>
      </c>
      <c r="V616" s="231" t="s">
        <v>622</v>
      </c>
    </row>
    <row r="617" spans="1:22" s="189" customFormat="1" ht="48" hidden="1">
      <c r="A617" s="94" t="s">
        <v>710</v>
      </c>
      <c r="B617" s="90" t="s">
        <v>1243</v>
      </c>
      <c r="C617" s="89" t="s">
        <v>27</v>
      </c>
      <c r="D617" s="94" t="s">
        <v>709</v>
      </c>
      <c r="E617" s="206" t="s">
        <v>1289</v>
      </c>
      <c r="F617" s="206" t="s">
        <v>1289</v>
      </c>
      <c r="G617" s="91" t="s">
        <v>11</v>
      </c>
      <c r="H617" s="89" t="s">
        <v>686</v>
      </c>
      <c r="I617" s="35" t="s">
        <v>15</v>
      </c>
      <c r="J617" s="207" t="s">
        <v>16</v>
      </c>
      <c r="K617" s="207" t="s">
        <v>612</v>
      </c>
      <c r="L617" s="208">
        <v>1330</v>
      </c>
      <c r="M617" s="208">
        <v>1330</v>
      </c>
      <c r="N617" s="208">
        <v>100</v>
      </c>
      <c r="O617" s="285" t="s">
        <v>62</v>
      </c>
      <c r="P617" s="90" t="s">
        <v>63</v>
      </c>
      <c r="Q617" s="209">
        <v>137881.1</v>
      </c>
      <c r="R617" s="100" t="s">
        <v>24</v>
      </c>
      <c r="S617" s="90" t="s">
        <v>25</v>
      </c>
      <c r="T617" s="210" t="s">
        <v>1417</v>
      </c>
      <c r="U617" s="206" t="s">
        <v>1417</v>
      </c>
      <c r="V617" s="231" t="s">
        <v>622</v>
      </c>
    </row>
    <row r="618" spans="1:22" s="189" customFormat="1" ht="48" hidden="1">
      <c r="A618" s="94" t="s">
        <v>1244</v>
      </c>
      <c r="B618" s="90" t="s">
        <v>1243</v>
      </c>
      <c r="C618" s="89" t="s">
        <v>27</v>
      </c>
      <c r="D618" s="94" t="s">
        <v>709</v>
      </c>
      <c r="E618" s="206" t="s">
        <v>1289</v>
      </c>
      <c r="F618" s="206" t="s">
        <v>1289</v>
      </c>
      <c r="G618" s="91" t="s">
        <v>11</v>
      </c>
      <c r="H618" s="89" t="s">
        <v>686</v>
      </c>
      <c r="I618" s="35" t="s">
        <v>15</v>
      </c>
      <c r="J618" s="207" t="s">
        <v>16</v>
      </c>
      <c r="K618" s="207" t="s">
        <v>612</v>
      </c>
      <c r="L618" s="208">
        <v>213</v>
      </c>
      <c r="M618" s="208">
        <v>213</v>
      </c>
      <c r="N618" s="208">
        <v>100</v>
      </c>
      <c r="O618" s="285" t="s">
        <v>62</v>
      </c>
      <c r="P618" s="90" t="s">
        <v>63</v>
      </c>
      <c r="Q618" s="209">
        <v>53627.01</v>
      </c>
      <c r="R618" s="100" t="s">
        <v>24</v>
      </c>
      <c r="S618" s="90" t="s">
        <v>25</v>
      </c>
      <c r="T618" s="210" t="s">
        <v>1417</v>
      </c>
      <c r="U618" s="206" t="s">
        <v>1417</v>
      </c>
      <c r="V618" s="231" t="s">
        <v>622</v>
      </c>
    </row>
    <row r="619" spans="1:22" s="189" customFormat="1" ht="48" hidden="1">
      <c r="A619" s="94" t="s">
        <v>711</v>
      </c>
      <c r="B619" s="90" t="s">
        <v>1243</v>
      </c>
      <c r="C619" s="89" t="s">
        <v>27</v>
      </c>
      <c r="D619" s="94" t="s">
        <v>709</v>
      </c>
      <c r="E619" s="206" t="s">
        <v>1289</v>
      </c>
      <c r="F619" s="206" t="s">
        <v>1289</v>
      </c>
      <c r="G619" s="91" t="s">
        <v>11</v>
      </c>
      <c r="H619" s="89" t="s">
        <v>686</v>
      </c>
      <c r="I619" s="35" t="s">
        <v>15</v>
      </c>
      <c r="J619" s="207" t="s">
        <v>16</v>
      </c>
      <c r="K619" s="207" t="s">
        <v>612</v>
      </c>
      <c r="L619" s="208">
        <v>39</v>
      </c>
      <c r="M619" s="208">
        <v>39</v>
      </c>
      <c r="N619" s="208">
        <v>100</v>
      </c>
      <c r="O619" s="285" t="s">
        <v>62</v>
      </c>
      <c r="P619" s="90" t="s">
        <v>63</v>
      </c>
      <c r="Q619" s="209">
        <v>5198.3100000000004</v>
      </c>
      <c r="R619" s="100" t="s">
        <v>24</v>
      </c>
      <c r="S619" s="90" t="s">
        <v>25</v>
      </c>
      <c r="T619" s="210" t="s">
        <v>1417</v>
      </c>
      <c r="U619" s="206" t="s">
        <v>1417</v>
      </c>
      <c r="V619" s="231" t="s">
        <v>622</v>
      </c>
    </row>
    <row r="620" spans="1:22" s="189" customFormat="1" ht="48" hidden="1">
      <c r="A620" s="89" t="s">
        <v>712</v>
      </c>
      <c r="B620" s="90" t="s">
        <v>1243</v>
      </c>
      <c r="C620" s="89" t="s">
        <v>27</v>
      </c>
      <c r="D620" s="89" t="s">
        <v>713</v>
      </c>
      <c r="E620" s="206" t="s">
        <v>1289</v>
      </c>
      <c r="F620" s="206" t="s">
        <v>1289</v>
      </c>
      <c r="G620" s="91" t="s">
        <v>11</v>
      </c>
      <c r="H620" s="89" t="s">
        <v>612</v>
      </c>
      <c r="I620" s="35" t="s">
        <v>15</v>
      </c>
      <c r="J620" s="207" t="s">
        <v>16</v>
      </c>
      <c r="K620" s="207" t="s">
        <v>612</v>
      </c>
      <c r="L620" s="208">
        <v>22</v>
      </c>
      <c r="M620" s="208">
        <v>22</v>
      </c>
      <c r="N620" s="208">
        <v>100</v>
      </c>
      <c r="O620" s="285" t="s">
        <v>62</v>
      </c>
      <c r="P620" s="90" t="s">
        <v>63</v>
      </c>
      <c r="Q620" s="209">
        <v>3584.02</v>
      </c>
      <c r="R620" s="100" t="s">
        <v>24</v>
      </c>
      <c r="S620" s="90" t="s">
        <v>25</v>
      </c>
      <c r="T620" s="210" t="s">
        <v>1417</v>
      </c>
      <c r="U620" s="206" t="s">
        <v>1417</v>
      </c>
      <c r="V620" s="231" t="s">
        <v>622</v>
      </c>
    </row>
    <row r="621" spans="1:22" s="189" customFormat="1" ht="36" hidden="1">
      <c r="A621" s="94" t="s">
        <v>714</v>
      </c>
      <c r="B621" s="90" t="s">
        <v>1243</v>
      </c>
      <c r="C621" s="94" t="s">
        <v>221</v>
      </c>
      <c r="D621" s="94" t="s">
        <v>632</v>
      </c>
      <c r="E621" s="206" t="s">
        <v>1289</v>
      </c>
      <c r="F621" s="117" t="s">
        <v>1299</v>
      </c>
      <c r="G621" s="91" t="s">
        <v>11</v>
      </c>
      <c r="H621" s="89" t="s">
        <v>612</v>
      </c>
      <c r="I621" s="35" t="s">
        <v>15</v>
      </c>
      <c r="J621" s="207" t="s">
        <v>16</v>
      </c>
      <c r="K621" s="207" t="s">
        <v>612</v>
      </c>
      <c r="L621" s="208">
        <v>22</v>
      </c>
      <c r="M621" s="208">
        <v>22</v>
      </c>
      <c r="N621" s="208">
        <v>100</v>
      </c>
      <c r="O621" s="285" t="s">
        <v>62</v>
      </c>
      <c r="P621" s="90" t="s">
        <v>63</v>
      </c>
      <c r="Q621" s="209">
        <v>20526.66</v>
      </c>
      <c r="R621" s="100" t="s">
        <v>24</v>
      </c>
      <c r="S621" s="90" t="s">
        <v>25</v>
      </c>
      <c r="T621" s="210" t="s">
        <v>1417</v>
      </c>
      <c r="U621" s="206" t="s">
        <v>1417</v>
      </c>
      <c r="V621" s="231" t="s">
        <v>633</v>
      </c>
    </row>
    <row r="622" spans="1:22" s="189" customFormat="1" ht="48" hidden="1">
      <c r="A622" s="94" t="s">
        <v>715</v>
      </c>
      <c r="B622" s="90" t="s">
        <v>1243</v>
      </c>
      <c r="C622" s="89" t="s">
        <v>908</v>
      </c>
      <c r="D622" s="94" t="s">
        <v>716</v>
      </c>
      <c r="E622" s="206" t="s">
        <v>1289</v>
      </c>
      <c r="F622" s="117" t="s">
        <v>1299</v>
      </c>
      <c r="G622" s="91" t="s">
        <v>11</v>
      </c>
      <c r="H622" s="89" t="s">
        <v>612</v>
      </c>
      <c r="I622" s="35" t="s">
        <v>15</v>
      </c>
      <c r="J622" s="207" t="s">
        <v>18</v>
      </c>
      <c r="K622" s="207" t="s">
        <v>612</v>
      </c>
      <c r="L622" s="208">
        <v>22</v>
      </c>
      <c r="M622" s="208">
        <v>22</v>
      </c>
      <c r="N622" s="208">
        <v>100</v>
      </c>
      <c r="O622" s="285" t="s">
        <v>62</v>
      </c>
      <c r="P622" s="90" t="s">
        <v>63</v>
      </c>
      <c r="Q622" s="209">
        <v>651.64</v>
      </c>
      <c r="R622" s="100" t="s">
        <v>24</v>
      </c>
      <c r="S622" s="90" t="s">
        <v>25</v>
      </c>
      <c r="T622" s="210" t="s">
        <v>1417</v>
      </c>
      <c r="U622" s="206" t="s">
        <v>1417</v>
      </c>
      <c r="V622" s="89" t="s">
        <v>613</v>
      </c>
    </row>
    <row r="623" spans="1:22" s="189" customFormat="1" ht="48" hidden="1">
      <c r="A623" s="89" t="s">
        <v>717</v>
      </c>
      <c r="B623" s="90" t="s">
        <v>1243</v>
      </c>
      <c r="C623" s="89" t="s">
        <v>908</v>
      </c>
      <c r="D623" s="94" t="s">
        <v>718</v>
      </c>
      <c r="E623" s="206" t="s">
        <v>1289</v>
      </c>
      <c r="F623" s="117" t="s">
        <v>1299</v>
      </c>
      <c r="G623" s="91" t="s">
        <v>11</v>
      </c>
      <c r="H623" s="89" t="s">
        <v>619</v>
      </c>
      <c r="I623" s="35" t="s">
        <v>15</v>
      </c>
      <c r="J623" s="207" t="s">
        <v>18</v>
      </c>
      <c r="K623" s="207" t="s">
        <v>612</v>
      </c>
      <c r="L623" s="208">
        <v>103</v>
      </c>
      <c r="M623" s="208">
        <v>103</v>
      </c>
      <c r="N623" s="208">
        <v>100</v>
      </c>
      <c r="O623" s="285" t="s">
        <v>62</v>
      </c>
      <c r="P623" s="90" t="s">
        <v>63</v>
      </c>
      <c r="Q623" s="209">
        <v>4576.29</v>
      </c>
      <c r="R623" s="100" t="s">
        <v>24</v>
      </c>
      <c r="S623" s="90" t="s">
        <v>25</v>
      </c>
      <c r="T623" s="210" t="s">
        <v>1417</v>
      </c>
      <c r="U623" s="206" t="s">
        <v>1417</v>
      </c>
      <c r="V623" s="89" t="s">
        <v>613</v>
      </c>
    </row>
    <row r="624" spans="1:22" s="189" customFormat="1" ht="24" hidden="1">
      <c r="A624" s="35" t="s">
        <v>1255</v>
      </c>
      <c r="B624" s="90" t="s">
        <v>1243</v>
      </c>
      <c r="C624" s="105" t="s">
        <v>1300</v>
      </c>
      <c r="D624" s="105" t="s">
        <v>1300</v>
      </c>
      <c r="E624" s="206" t="s">
        <v>1289</v>
      </c>
      <c r="F624" s="206" t="s">
        <v>1289</v>
      </c>
      <c r="G624" s="105" t="s">
        <v>1300</v>
      </c>
      <c r="H624" s="105" t="s">
        <v>1300</v>
      </c>
      <c r="I624" s="105" t="s">
        <v>1300</v>
      </c>
      <c r="J624" s="217" t="s">
        <v>1289</v>
      </c>
      <c r="K624" s="100" t="s">
        <v>19</v>
      </c>
      <c r="L624" s="212">
        <v>500</v>
      </c>
      <c r="M624" s="212">
        <v>500</v>
      </c>
      <c r="N624" s="208">
        <v>100</v>
      </c>
      <c r="O624" s="187" t="s">
        <v>63</v>
      </c>
      <c r="P624" s="206" t="s">
        <v>1289</v>
      </c>
      <c r="Q624" s="218">
        <v>7500</v>
      </c>
      <c r="R624" s="100" t="s">
        <v>210</v>
      </c>
      <c r="S624" s="105" t="s">
        <v>1300</v>
      </c>
      <c r="T624" s="94" t="s">
        <v>1300</v>
      </c>
      <c r="U624" s="105" t="s">
        <v>1300</v>
      </c>
      <c r="V624" s="206" t="s">
        <v>1417</v>
      </c>
    </row>
    <row r="625" spans="1:22" s="189" customFormat="1" ht="48" hidden="1">
      <c r="A625" s="89" t="s">
        <v>719</v>
      </c>
      <c r="B625" s="90" t="s">
        <v>1243</v>
      </c>
      <c r="C625" s="89" t="s">
        <v>23</v>
      </c>
      <c r="D625" s="94" t="s">
        <v>720</v>
      </c>
      <c r="E625" s="206" t="s">
        <v>1289</v>
      </c>
      <c r="F625" s="117" t="s">
        <v>1299</v>
      </c>
      <c r="G625" s="91" t="s">
        <v>11</v>
      </c>
      <c r="H625" s="89" t="s">
        <v>612</v>
      </c>
      <c r="I625" s="35" t="s">
        <v>15</v>
      </c>
      <c r="J625" s="207" t="s">
        <v>16</v>
      </c>
      <c r="K625" s="207" t="s">
        <v>612</v>
      </c>
      <c r="L625" s="208">
        <v>32</v>
      </c>
      <c r="M625" s="208">
        <v>32</v>
      </c>
      <c r="N625" s="208">
        <v>100</v>
      </c>
      <c r="O625" s="285" t="s">
        <v>62</v>
      </c>
      <c r="P625" s="90" t="s">
        <v>63</v>
      </c>
      <c r="Q625" s="209">
        <v>18675.41</v>
      </c>
      <c r="R625" s="100" t="s">
        <v>24</v>
      </c>
      <c r="S625" s="90" t="s">
        <v>25</v>
      </c>
      <c r="T625" s="210" t="s">
        <v>1417</v>
      </c>
      <c r="U625" s="206" t="s">
        <v>1417</v>
      </c>
      <c r="V625" s="231" t="s">
        <v>625</v>
      </c>
    </row>
    <row r="626" spans="1:22" s="189" customFormat="1" ht="48" hidden="1">
      <c r="A626" s="89" t="s">
        <v>721</v>
      </c>
      <c r="B626" s="90" t="s">
        <v>1243</v>
      </c>
      <c r="C626" s="89" t="s">
        <v>23</v>
      </c>
      <c r="D626" s="94" t="s">
        <v>722</v>
      </c>
      <c r="E626" s="206" t="s">
        <v>1289</v>
      </c>
      <c r="F626" s="117" t="s">
        <v>1299</v>
      </c>
      <c r="G626" s="91" t="s">
        <v>11</v>
      </c>
      <c r="H626" s="89" t="s">
        <v>612</v>
      </c>
      <c r="I626" s="35" t="s">
        <v>15</v>
      </c>
      <c r="J626" s="207" t="s">
        <v>16</v>
      </c>
      <c r="K626" s="207" t="s">
        <v>612</v>
      </c>
      <c r="L626" s="208">
        <v>32</v>
      </c>
      <c r="M626" s="208">
        <v>32</v>
      </c>
      <c r="N626" s="208">
        <v>100</v>
      </c>
      <c r="O626" s="285" t="s">
        <v>62</v>
      </c>
      <c r="P626" s="90" t="s">
        <v>63</v>
      </c>
      <c r="Q626" s="209">
        <v>35692.1</v>
      </c>
      <c r="R626" s="100" t="s">
        <v>24</v>
      </c>
      <c r="S626" s="90" t="s">
        <v>25</v>
      </c>
      <c r="T626" s="210" t="s">
        <v>1417</v>
      </c>
      <c r="U626" s="206" t="s">
        <v>1417</v>
      </c>
      <c r="V626" s="231" t="s">
        <v>625</v>
      </c>
    </row>
    <row r="627" spans="1:22" s="189" customFormat="1" ht="60" hidden="1">
      <c r="A627" s="94" t="s">
        <v>723</v>
      </c>
      <c r="B627" s="90" t="s">
        <v>1243</v>
      </c>
      <c r="C627" s="94" t="s">
        <v>100</v>
      </c>
      <c r="D627" s="94" t="s">
        <v>724</v>
      </c>
      <c r="E627" s="206" t="s">
        <v>1289</v>
      </c>
      <c r="F627" s="206" t="s">
        <v>1289</v>
      </c>
      <c r="G627" s="91" t="s">
        <v>11</v>
      </c>
      <c r="H627" s="94" t="s">
        <v>653</v>
      </c>
      <c r="I627" s="35" t="s">
        <v>15</v>
      </c>
      <c r="J627" s="207" t="s">
        <v>18</v>
      </c>
      <c r="K627" s="207" t="s">
        <v>612</v>
      </c>
      <c r="L627" s="230">
        <v>22</v>
      </c>
      <c r="M627" s="230">
        <v>22</v>
      </c>
      <c r="N627" s="208">
        <v>100</v>
      </c>
      <c r="O627" s="285" t="s">
        <v>62</v>
      </c>
      <c r="P627" s="90" t="s">
        <v>63</v>
      </c>
      <c r="Q627" s="209">
        <v>325.82</v>
      </c>
      <c r="R627" s="100" t="s">
        <v>24</v>
      </c>
      <c r="S627" s="90" t="s">
        <v>25</v>
      </c>
      <c r="T627" s="210" t="s">
        <v>1417</v>
      </c>
      <c r="U627" s="206" t="s">
        <v>1417</v>
      </c>
      <c r="V627" s="231" t="s">
        <v>725</v>
      </c>
    </row>
    <row r="628" spans="1:22" s="189" customFormat="1" ht="36" hidden="1">
      <c r="A628" s="89" t="s">
        <v>726</v>
      </c>
      <c r="B628" s="90" t="s">
        <v>1243</v>
      </c>
      <c r="C628" s="89" t="s">
        <v>100</v>
      </c>
      <c r="D628" s="89" t="s">
        <v>727</v>
      </c>
      <c r="E628" s="206" t="s">
        <v>1289</v>
      </c>
      <c r="F628" s="206" t="s">
        <v>1289</v>
      </c>
      <c r="G628" s="91" t="s">
        <v>11</v>
      </c>
      <c r="H628" s="89" t="s">
        <v>612</v>
      </c>
      <c r="I628" s="35" t="s">
        <v>15</v>
      </c>
      <c r="J628" s="207" t="s">
        <v>18</v>
      </c>
      <c r="K628" s="207" t="s">
        <v>612</v>
      </c>
      <c r="L628" s="208">
        <v>22</v>
      </c>
      <c r="M628" s="208">
        <v>22</v>
      </c>
      <c r="N628" s="208">
        <v>100</v>
      </c>
      <c r="O628" s="285" t="s">
        <v>62</v>
      </c>
      <c r="P628" s="90" t="s">
        <v>63</v>
      </c>
      <c r="Q628" s="209">
        <v>325.82</v>
      </c>
      <c r="R628" s="100" t="s">
        <v>24</v>
      </c>
      <c r="S628" s="90" t="s">
        <v>25</v>
      </c>
      <c r="T628" s="210" t="s">
        <v>1417</v>
      </c>
      <c r="U628" s="206" t="s">
        <v>1417</v>
      </c>
      <c r="V628" s="89" t="s">
        <v>728</v>
      </c>
    </row>
    <row r="629" spans="1:22" s="189" customFormat="1" ht="48" hidden="1">
      <c r="A629" s="94" t="s">
        <v>729</v>
      </c>
      <c r="B629" s="90" t="s">
        <v>1243</v>
      </c>
      <c r="C629" s="89" t="s">
        <v>23</v>
      </c>
      <c r="D629" s="94" t="s">
        <v>730</v>
      </c>
      <c r="E629" s="206" t="s">
        <v>1289</v>
      </c>
      <c r="F629" s="117" t="s">
        <v>1299</v>
      </c>
      <c r="G629" s="91" t="s">
        <v>11</v>
      </c>
      <c r="H629" s="89" t="s">
        <v>612</v>
      </c>
      <c r="I629" s="35" t="s">
        <v>15</v>
      </c>
      <c r="J629" s="207" t="s">
        <v>16</v>
      </c>
      <c r="K629" s="207" t="s">
        <v>612</v>
      </c>
      <c r="L629" s="208">
        <v>22</v>
      </c>
      <c r="M629" s="208">
        <v>22</v>
      </c>
      <c r="N629" s="208">
        <v>100</v>
      </c>
      <c r="O629" s="285" t="s">
        <v>62</v>
      </c>
      <c r="P629" s="90" t="s">
        <v>63</v>
      </c>
      <c r="Q629" s="209">
        <v>4591.1000000000004</v>
      </c>
      <c r="R629" s="100" t="s">
        <v>24</v>
      </c>
      <c r="S629" s="90" t="s">
        <v>25</v>
      </c>
      <c r="T629" s="210" t="s">
        <v>1417</v>
      </c>
      <c r="U629" s="206" t="s">
        <v>1417</v>
      </c>
      <c r="V629" s="94" t="s">
        <v>625</v>
      </c>
    </row>
    <row r="630" spans="1:22" s="189" customFormat="1" ht="48" hidden="1">
      <c r="A630" s="94" t="s">
        <v>731</v>
      </c>
      <c r="B630" s="90" t="s">
        <v>1243</v>
      </c>
      <c r="C630" s="89" t="s">
        <v>23</v>
      </c>
      <c r="D630" s="94" t="s">
        <v>732</v>
      </c>
      <c r="E630" s="206" t="s">
        <v>1289</v>
      </c>
      <c r="F630" s="117" t="s">
        <v>1299</v>
      </c>
      <c r="G630" s="91" t="s">
        <v>11</v>
      </c>
      <c r="H630" s="89" t="s">
        <v>612</v>
      </c>
      <c r="I630" s="35" t="s">
        <v>15</v>
      </c>
      <c r="J630" s="207" t="s">
        <v>16</v>
      </c>
      <c r="K630" s="207" t="s">
        <v>612</v>
      </c>
      <c r="L630" s="208">
        <v>22</v>
      </c>
      <c r="M630" s="208">
        <v>22</v>
      </c>
      <c r="N630" s="208">
        <v>100</v>
      </c>
      <c r="O630" s="285" t="s">
        <v>62</v>
      </c>
      <c r="P630" s="90" t="s">
        <v>63</v>
      </c>
      <c r="Q630" s="209">
        <v>3969.08</v>
      </c>
      <c r="R630" s="100" t="s">
        <v>24</v>
      </c>
      <c r="S630" s="90" t="s">
        <v>25</v>
      </c>
      <c r="T630" s="210" t="s">
        <v>1417</v>
      </c>
      <c r="U630" s="206" t="s">
        <v>1417</v>
      </c>
      <c r="V630" s="231" t="s">
        <v>625</v>
      </c>
    </row>
    <row r="631" spans="1:22" s="189" customFormat="1" ht="24" hidden="1">
      <c r="A631" s="35" t="s">
        <v>1280</v>
      </c>
      <c r="B631" s="90" t="s">
        <v>1243</v>
      </c>
      <c r="C631" s="105" t="s">
        <v>1300</v>
      </c>
      <c r="D631" s="105" t="s">
        <v>1300</v>
      </c>
      <c r="E631" s="206" t="s">
        <v>1289</v>
      </c>
      <c r="F631" s="206" t="s">
        <v>1289</v>
      </c>
      <c r="G631" s="105" t="s">
        <v>1300</v>
      </c>
      <c r="H631" s="105" t="s">
        <v>1300</v>
      </c>
      <c r="I631" s="105" t="s">
        <v>1300</v>
      </c>
      <c r="J631" s="89" t="s">
        <v>18</v>
      </c>
      <c r="K631" s="90" t="s">
        <v>883</v>
      </c>
      <c r="L631" s="213">
        <v>500</v>
      </c>
      <c r="M631" s="215">
        <v>500</v>
      </c>
      <c r="N631" s="208">
        <v>100</v>
      </c>
      <c r="O631" s="187" t="s">
        <v>63</v>
      </c>
      <c r="P631" s="206" t="s">
        <v>1289</v>
      </c>
      <c r="Q631" s="208" t="s">
        <v>1561</v>
      </c>
      <c r="R631" s="100" t="s">
        <v>210</v>
      </c>
      <c r="S631" s="105" t="s">
        <v>1300</v>
      </c>
      <c r="T631" s="94" t="s">
        <v>1300</v>
      </c>
      <c r="U631" s="105" t="s">
        <v>1300</v>
      </c>
      <c r="V631" s="271" t="s">
        <v>1417</v>
      </c>
    </row>
    <row r="632" spans="1:22" s="189" customFormat="1" ht="24" hidden="1">
      <c r="A632" s="89" t="s">
        <v>761</v>
      </c>
      <c r="B632" s="90" t="s">
        <v>1243</v>
      </c>
      <c r="C632" s="89" t="s">
        <v>908</v>
      </c>
      <c r="D632" s="99" t="s">
        <v>762</v>
      </c>
      <c r="E632" s="206" t="s">
        <v>1289</v>
      </c>
      <c r="F632" s="117" t="s">
        <v>1299</v>
      </c>
      <c r="G632" s="91" t="s">
        <v>11</v>
      </c>
      <c r="H632" s="89" t="s">
        <v>612</v>
      </c>
      <c r="I632" s="35" t="s">
        <v>15</v>
      </c>
      <c r="J632" s="207" t="s">
        <v>18</v>
      </c>
      <c r="K632" s="207" t="s">
        <v>19</v>
      </c>
      <c r="L632" s="212">
        <v>22</v>
      </c>
      <c r="M632" s="212">
        <v>22</v>
      </c>
      <c r="N632" s="208">
        <v>100</v>
      </c>
      <c r="O632" s="285" t="s">
        <v>62</v>
      </c>
      <c r="P632" s="206" t="s">
        <v>1289</v>
      </c>
      <c r="Q632" s="288">
        <v>6864.44</v>
      </c>
      <c r="R632" s="100" t="s">
        <v>24</v>
      </c>
      <c r="S632" s="90" t="s">
        <v>25</v>
      </c>
      <c r="T632" s="210" t="s">
        <v>1417</v>
      </c>
      <c r="U632" s="206" t="s">
        <v>1289</v>
      </c>
      <c r="V632" s="206" t="s">
        <v>1289</v>
      </c>
    </row>
    <row r="633" spans="1:22" s="189" customFormat="1" ht="36" hidden="1">
      <c r="A633" s="94" t="s">
        <v>733</v>
      </c>
      <c r="B633" s="90" t="s">
        <v>1243</v>
      </c>
      <c r="C633" s="94" t="s">
        <v>221</v>
      </c>
      <c r="D633" s="94" t="s">
        <v>632</v>
      </c>
      <c r="E633" s="206" t="s">
        <v>1289</v>
      </c>
      <c r="F633" s="117" t="s">
        <v>1299</v>
      </c>
      <c r="G633" s="91" t="s">
        <v>11</v>
      </c>
      <c r="H633" s="89" t="s">
        <v>612</v>
      </c>
      <c r="I633" s="35" t="s">
        <v>15</v>
      </c>
      <c r="J633" s="207" t="s">
        <v>16</v>
      </c>
      <c r="K633" s="207" t="s">
        <v>612</v>
      </c>
      <c r="L633" s="208">
        <v>22</v>
      </c>
      <c r="M633" s="208">
        <v>22</v>
      </c>
      <c r="N633" s="208">
        <v>100</v>
      </c>
      <c r="O633" s="285" t="s">
        <v>62</v>
      </c>
      <c r="P633" s="90" t="s">
        <v>63</v>
      </c>
      <c r="Q633" s="209">
        <v>1660.2</v>
      </c>
      <c r="R633" s="100" t="s">
        <v>24</v>
      </c>
      <c r="S633" s="90" t="s">
        <v>25</v>
      </c>
      <c r="T633" s="210" t="s">
        <v>1417</v>
      </c>
      <c r="U633" s="206" t="s">
        <v>1417</v>
      </c>
      <c r="V633" s="231" t="s">
        <v>633</v>
      </c>
    </row>
    <row r="634" spans="1:22" s="189" customFormat="1" ht="36" hidden="1">
      <c r="A634" s="94" t="s">
        <v>734</v>
      </c>
      <c r="B634" s="90" t="s">
        <v>1243</v>
      </c>
      <c r="C634" s="94" t="s">
        <v>221</v>
      </c>
      <c r="D634" s="94" t="s">
        <v>632</v>
      </c>
      <c r="E634" s="206" t="s">
        <v>1289</v>
      </c>
      <c r="F634" s="117" t="s">
        <v>1299</v>
      </c>
      <c r="G634" s="91" t="s">
        <v>11</v>
      </c>
      <c r="H634" s="89" t="s">
        <v>612</v>
      </c>
      <c r="I634" s="35" t="s">
        <v>15</v>
      </c>
      <c r="J634" s="207" t="s">
        <v>16</v>
      </c>
      <c r="K634" s="207" t="s">
        <v>612</v>
      </c>
      <c r="L634" s="208">
        <v>22</v>
      </c>
      <c r="M634" s="208">
        <v>22</v>
      </c>
      <c r="N634" s="208">
        <v>100</v>
      </c>
      <c r="O634" s="285" t="s">
        <v>62</v>
      </c>
      <c r="P634" s="90" t="s">
        <v>63</v>
      </c>
      <c r="Q634" s="209">
        <v>3273.01</v>
      </c>
      <c r="R634" s="100" t="s">
        <v>24</v>
      </c>
      <c r="S634" s="90" t="s">
        <v>25</v>
      </c>
      <c r="T634" s="210" t="s">
        <v>1417</v>
      </c>
      <c r="U634" s="206" t="s">
        <v>1417</v>
      </c>
      <c r="V634" s="231" t="s">
        <v>633</v>
      </c>
    </row>
    <row r="635" spans="1:22" s="189" customFormat="1" ht="36" hidden="1">
      <c r="A635" s="94" t="s">
        <v>735</v>
      </c>
      <c r="B635" s="90" t="s">
        <v>1243</v>
      </c>
      <c r="C635" s="94" t="s">
        <v>221</v>
      </c>
      <c r="D635" s="94" t="s">
        <v>632</v>
      </c>
      <c r="E635" s="206" t="s">
        <v>1289</v>
      </c>
      <c r="F635" s="117" t="s">
        <v>1299</v>
      </c>
      <c r="G635" s="91" t="s">
        <v>11</v>
      </c>
      <c r="H635" s="89" t="s">
        <v>612</v>
      </c>
      <c r="I635" s="35" t="s">
        <v>15</v>
      </c>
      <c r="J635" s="207" t="s">
        <v>16</v>
      </c>
      <c r="K635" s="207" t="s">
        <v>612</v>
      </c>
      <c r="L635" s="208">
        <v>22</v>
      </c>
      <c r="M635" s="208">
        <v>22</v>
      </c>
      <c r="N635" s="208">
        <v>100</v>
      </c>
      <c r="O635" s="285" t="s">
        <v>62</v>
      </c>
      <c r="P635" s="90" t="s">
        <v>63</v>
      </c>
      <c r="Q635" s="209">
        <v>20659.95</v>
      </c>
      <c r="R635" s="100" t="s">
        <v>24</v>
      </c>
      <c r="S635" s="90" t="s">
        <v>25</v>
      </c>
      <c r="T635" s="210" t="s">
        <v>1417</v>
      </c>
      <c r="U635" s="206" t="s">
        <v>1417</v>
      </c>
      <c r="V635" s="231" t="s">
        <v>633</v>
      </c>
    </row>
    <row r="636" spans="1:22" s="189" customFormat="1" ht="36" hidden="1">
      <c r="A636" s="94" t="s">
        <v>736</v>
      </c>
      <c r="B636" s="90" t="s">
        <v>1243</v>
      </c>
      <c r="C636" s="94" t="s">
        <v>221</v>
      </c>
      <c r="D636" s="94" t="s">
        <v>632</v>
      </c>
      <c r="E636" s="206" t="s">
        <v>1289</v>
      </c>
      <c r="F636" s="117" t="s">
        <v>1299</v>
      </c>
      <c r="G636" s="91" t="s">
        <v>11</v>
      </c>
      <c r="H636" s="89" t="s">
        <v>612</v>
      </c>
      <c r="I636" s="35" t="s">
        <v>15</v>
      </c>
      <c r="J636" s="207" t="s">
        <v>16</v>
      </c>
      <c r="K636" s="207" t="s">
        <v>612</v>
      </c>
      <c r="L636" s="208">
        <v>22</v>
      </c>
      <c r="M636" s="208">
        <v>22</v>
      </c>
      <c r="N636" s="208">
        <v>100</v>
      </c>
      <c r="O636" s="285" t="s">
        <v>62</v>
      </c>
      <c r="P636" s="90" t="s">
        <v>63</v>
      </c>
      <c r="Q636" s="209">
        <v>1318.09</v>
      </c>
      <c r="R636" s="100" t="s">
        <v>24</v>
      </c>
      <c r="S636" s="90" t="s">
        <v>25</v>
      </c>
      <c r="T636" s="210" t="s">
        <v>1417</v>
      </c>
      <c r="U636" s="206" t="s">
        <v>1417</v>
      </c>
      <c r="V636" s="231" t="s">
        <v>633</v>
      </c>
    </row>
    <row r="637" spans="1:22" s="189" customFormat="1" ht="72" hidden="1">
      <c r="A637" s="89" t="s">
        <v>737</v>
      </c>
      <c r="B637" s="90" t="s">
        <v>1243</v>
      </c>
      <c r="C637" s="89" t="s">
        <v>334</v>
      </c>
      <c r="D637" s="89" t="s">
        <v>738</v>
      </c>
      <c r="E637" s="206" t="s">
        <v>1289</v>
      </c>
      <c r="F637" s="206" t="s">
        <v>1289</v>
      </c>
      <c r="G637" s="91" t="s">
        <v>11</v>
      </c>
      <c r="H637" s="89" t="s">
        <v>739</v>
      </c>
      <c r="I637" s="35" t="s">
        <v>15</v>
      </c>
      <c r="J637" s="207" t="s">
        <v>18</v>
      </c>
      <c r="K637" s="207" t="s">
        <v>612</v>
      </c>
      <c r="L637" s="208" t="s">
        <v>1292</v>
      </c>
      <c r="M637" s="208" t="s">
        <v>1292</v>
      </c>
      <c r="N637" s="208" t="s">
        <v>1292</v>
      </c>
      <c r="O637" s="187" t="s">
        <v>63</v>
      </c>
      <c r="P637" s="90" t="s">
        <v>63</v>
      </c>
      <c r="Q637" s="209" t="s">
        <v>1292</v>
      </c>
      <c r="R637" s="100" t="s">
        <v>24</v>
      </c>
      <c r="S637" s="94" t="s">
        <v>1422</v>
      </c>
      <c r="T637" s="210" t="s">
        <v>1417</v>
      </c>
      <c r="U637" s="89">
        <v>2011</v>
      </c>
      <c r="V637" s="231" t="s">
        <v>740</v>
      </c>
    </row>
    <row r="638" spans="1:22" s="189" customFormat="1" ht="36" hidden="1">
      <c r="A638" s="94" t="s">
        <v>741</v>
      </c>
      <c r="B638" s="90" t="s">
        <v>1243</v>
      </c>
      <c r="C638" s="94" t="s">
        <v>221</v>
      </c>
      <c r="D638" s="94" t="s">
        <v>632</v>
      </c>
      <c r="E638" s="206" t="s">
        <v>1289</v>
      </c>
      <c r="F638" s="117" t="s">
        <v>1299</v>
      </c>
      <c r="G638" s="91" t="s">
        <v>11</v>
      </c>
      <c r="H638" s="89" t="s">
        <v>612</v>
      </c>
      <c r="I638" s="35" t="s">
        <v>15</v>
      </c>
      <c r="J638" s="207" t="s">
        <v>16</v>
      </c>
      <c r="K638" s="207" t="s">
        <v>612</v>
      </c>
      <c r="L638" s="208">
        <v>22</v>
      </c>
      <c r="M638" s="208">
        <v>22</v>
      </c>
      <c r="N638" s="208">
        <v>100</v>
      </c>
      <c r="O638" s="285" t="s">
        <v>62</v>
      </c>
      <c r="P638" s="90" t="s">
        <v>63</v>
      </c>
      <c r="Q638" s="209">
        <v>7908.54</v>
      </c>
      <c r="R638" s="100" t="s">
        <v>24</v>
      </c>
      <c r="S638" s="90" t="s">
        <v>25</v>
      </c>
      <c r="T638" s="210" t="s">
        <v>1417</v>
      </c>
      <c r="U638" s="206" t="s">
        <v>1417</v>
      </c>
      <c r="V638" s="231" t="s">
        <v>633</v>
      </c>
    </row>
    <row r="639" spans="1:22" s="189" customFormat="1" ht="36" hidden="1">
      <c r="A639" s="89" t="s">
        <v>1251</v>
      </c>
      <c r="B639" s="90" t="s">
        <v>1243</v>
      </c>
      <c r="C639" s="89" t="s">
        <v>908</v>
      </c>
      <c r="D639" s="104" t="s">
        <v>1252</v>
      </c>
      <c r="E639" s="119" t="s">
        <v>1299</v>
      </c>
      <c r="F639" s="119" t="s">
        <v>1299</v>
      </c>
      <c r="G639" s="91" t="s">
        <v>11</v>
      </c>
      <c r="H639" s="89" t="s">
        <v>619</v>
      </c>
      <c r="I639" s="35" t="s">
        <v>15</v>
      </c>
      <c r="J639" s="207" t="s">
        <v>18</v>
      </c>
      <c r="K639" s="207" t="s">
        <v>815</v>
      </c>
      <c r="L639" s="208">
        <v>103</v>
      </c>
      <c r="M639" s="208">
        <v>103</v>
      </c>
      <c r="N639" s="208">
        <v>100</v>
      </c>
      <c r="O639" s="285" t="s">
        <v>62</v>
      </c>
      <c r="P639" s="90" t="s">
        <v>63</v>
      </c>
      <c r="Q639" s="209">
        <v>6864.44</v>
      </c>
      <c r="R639" s="100" t="s">
        <v>1289</v>
      </c>
      <c r="S639" s="90" t="s">
        <v>25</v>
      </c>
      <c r="T639" s="210" t="s">
        <v>1417</v>
      </c>
      <c r="U639" s="206" t="s">
        <v>1417</v>
      </c>
      <c r="V639" s="206" t="s">
        <v>1417</v>
      </c>
    </row>
    <row r="640" spans="1:22" s="189" customFormat="1" ht="36" hidden="1">
      <c r="A640" s="89" t="s">
        <v>742</v>
      </c>
      <c r="B640" s="90" t="s">
        <v>1243</v>
      </c>
      <c r="C640" s="89" t="s">
        <v>100</v>
      </c>
      <c r="D640" s="89" t="s">
        <v>727</v>
      </c>
      <c r="E640" s="206" t="s">
        <v>1289</v>
      </c>
      <c r="F640" s="206" t="s">
        <v>1289</v>
      </c>
      <c r="G640" s="91" t="s">
        <v>11</v>
      </c>
      <c r="H640" s="89" t="s">
        <v>612</v>
      </c>
      <c r="I640" s="35" t="s">
        <v>15</v>
      </c>
      <c r="J640" s="207" t="s">
        <v>18</v>
      </c>
      <c r="K640" s="207" t="s">
        <v>815</v>
      </c>
      <c r="L640" s="208">
        <v>22</v>
      </c>
      <c r="M640" s="208">
        <v>22</v>
      </c>
      <c r="N640" s="208">
        <v>100</v>
      </c>
      <c r="O640" s="285" t="s">
        <v>62</v>
      </c>
      <c r="P640" s="90" t="s">
        <v>63</v>
      </c>
      <c r="Q640" s="209">
        <v>362.85</v>
      </c>
      <c r="R640" s="100" t="s">
        <v>24</v>
      </c>
      <c r="S640" s="90" t="s">
        <v>25</v>
      </c>
      <c r="T640" s="210" t="s">
        <v>1417</v>
      </c>
      <c r="U640" s="206" t="s">
        <v>1417</v>
      </c>
      <c r="V640" s="89" t="s">
        <v>728</v>
      </c>
    </row>
    <row r="641" spans="1:22" s="189" customFormat="1" ht="24" hidden="1">
      <c r="A641" s="35" t="s">
        <v>1278</v>
      </c>
      <c r="B641" s="90" t="s">
        <v>1243</v>
      </c>
      <c r="C641" s="105" t="s">
        <v>1300</v>
      </c>
      <c r="D641" s="105" t="s">
        <v>1300</v>
      </c>
      <c r="E641" s="206" t="s">
        <v>1289</v>
      </c>
      <c r="F641" s="206" t="s">
        <v>1289</v>
      </c>
      <c r="G641" s="105" t="s">
        <v>1300</v>
      </c>
      <c r="H641" s="105" t="s">
        <v>1300</v>
      </c>
      <c r="I641" s="105" t="s">
        <v>1300</v>
      </c>
      <c r="J641" s="89" t="s">
        <v>18</v>
      </c>
      <c r="K641" s="90" t="s">
        <v>883</v>
      </c>
      <c r="L641" s="213">
        <v>4200</v>
      </c>
      <c r="M641" s="215">
        <v>4200</v>
      </c>
      <c r="N641" s="208">
        <v>100</v>
      </c>
      <c r="O641" s="187" t="s">
        <v>63</v>
      </c>
      <c r="P641" s="206" t="s">
        <v>1289</v>
      </c>
      <c r="Q641" s="208" t="s">
        <v>1568</v>
      </c>
      <c r="R641" s="100" t="s">
        <v>210</v>
      </c>
      <c r="S641" s="105" t="s">
        <v>1300</v>
      </c>
      <c r="T641" s="94" t="s">
        <v>1300</v>
      </c>
      <c r="U641" s="105" t="s">
        <v>1300</v>
      </c>
      <c r="V641" s="271" t="s">
        <v>1417</v>
      </c>
    </row>
    <row r="642" spans="1:22" s="189" customFormat="1" ht="60" hidden="1">
      <c r="A642" s="89" t="s">
        <v>743</v>
      </c>
      <c r="B642" s="90" t="s">
        <v>1243</v>
      </c>
      <c r="C642" s="98" t="s">
        <v>854</v>
      </c>
      <c r="D642" s="89" t="s">
        <v>744</v>
      </c>
      <c r="E642" s="206" t="s">
        <v>1289</v>
      </c>
      <c r="F642" s="117" t="s">
        <v>1299</v>
      </c>
      <c r="G642" s="91" t="s">
        <v>11</v>
      </c>
      <c r="H642" s="89" t="s">
        <v>745</v>
      </c>
      <c r="I642" s="35" t="s">
        <v>15</v>
      </c>
      <c r="J642" s="207" t="s">
        <v>18</v>
      </c>
      <c r="K642" s="207" t="s">
        <v>612</v>
      </c>
      <c r="L642" s="208">
        <v>69</v>
      </c>
      <c r="M642" s="208">
        <v>69</v>
      </c>
      <c r="N642" s="208">
        <v>100</v>
      </c>
      <c r="O642" s="285" t="s">
        <v>62</v>
      </c>
      <c r="P642" s="90" t="s">
        <v>63</v>
      </c>
      <c r="Q642" s="209">
        <v>3027</v>
      </c>
      <c r="R642" s="100" t="s">
        <v>24</v>
      </c>
      <c r="S642" s="90" t="s">
        <v>25</v>
      </c>
      <c r="T642" s="210" t="s">
        <v>1417</v>
      </c>
      <c r="U642" s="206" t="s">
        <v>1417</v>
      </c>
      <c r="V642" s="231" t="s">
        <v>746</v>
      </c>
    </row>
    <row r="643" spans="1:22" s="189" customFormat="1" ht="48" hidden="1">
      <c r="A643" s="89" t="s">
        <v>1249</v>
      </c>
      <c r="B643" s="90" t="s">
        <v>1243</v>
      </c>
      <c r="C643" s="89" t="s">
        <v>765</v>
      </c>
      <c r="D643" s="35" t="s">
        <v>1250</v>
      </c>
      <c r="E643" s="206" t="s">
        <v>1289</v>
      </c>
      <c r="F643" s="206" t="s">
        <v>1289</v>
      </c>
      <c r="G643" s="91" t="s">
        <v>11</v>
      </c>
      <c r="H643" s="206" t="s">
        <v>1418</v>
      </c>
      <c r="I643" s="35" t="s">
        <v>812</v>
      </c>
      <c r="J643" s="207" t="s">
        <v>18</v>
      </c>
      <c r="K643" s="207" t="s">
        <v>19</v>
      </c>
      <c r="L643" s="208">
        <v>422</v>
      </c>
      <c r="M643" s="208">
        <v>238</v>
      </c>
      <c r="N643" s="208">
        <v>56.39810426540285</v>
      </c>
      <c r="O643" s="187" t="s">
        <v>63</v>
      </c>
      <c r="P643" s="206" t="s">
        <v>1289</v>
      </c>
      <c r="Q643" s="209">
        <v>803.46</v>
      </c>
      <c r="R643" s="100" t="s">
        <v>1289</v>
      </c>
      <c r="S643" s="90" t="s">
        <v>25</v>
      </c>
      <c r="T643" s="210" t="s">
        <v>1417</v>
      </c>
      <c r="U643" s="206" t="s">
        <v>1417</v>
      </c>
      <c r="V643" s="231" t="s">
        <v>750</v>
      </c>
    </row>
    <row r="644" spans="1:22" s="189" customFormat="1" ht="24" hidden="1">
      <c r="A644" s="89" t="s">
        <v>1247</v>
      </c>
      <c r="B644" s="90" t="s">
        <v>1243</v>
      </c>
      <c r="C644" s="89" t="s">
        <v>27</v>
      </c>
      <c r="D644" s="103" t="s">
        <v>1248</v>
      </c>
      <c r="E644" s="119" t="s">
        <v>1299</v>
      </c>
      <c r="F644" s="206" t="s">
        <v>1289</v>
      </c>
      <c r="G644" s="91" t="s">
        <v>11</v>
      </c>
      <c r="H644" s="89" t="s">
        <v>760</v>
      </c>
      <c r="I644" s="35" t="s">
        <v>15</v>
      </c>
      <c r="J644" s="207" t="s">
        <v>16</v>
      </c>
      <c r="K644" s="207" t="s">
        <v>612</v>
      </c>
      <c r="L644" s="208">
        <v>22</v>
      </c>
      <c r="M644" s="208">
        <v>22</v>
      </c>
      <c r="N644" s="208">
        <v>100</v>
      </c>
      <c r="O644" s="285" t="s">
        <v>62</v>
      </c>
      <c r="P644" s="206" t="s">
        <v>1289</v>
      </c>
      <c r="Q644" s="209">
        <v>3584.02</v>
      </c>
      <c r="R644" s="100" t="s">
        <v>1289</v>
      </c>
      <c r="S644" s="90" t="s">
        <v>25</v>
      </c>
      <c r="T644" s="210" t="s">
        <v>1417</v>
      </c>
      <c r="U644" s="206" t="s">
        <v>1417</v>
      </c>
      <c r="V644" s="206" t="s">
        <v>1417</v>
      </c>
    </row>
    <row r="645" spans="1:22" s="189" customFormat="1" ht="48" hidden="1">
      <c r="A645" s="89" t="s">
        <v>747</v>
      </c>
      <c r="B645" s="90" t="s">
        <v>1243</v>
      </c>
      <c r="C645" s="89" t="s">
        <v>100</v>
      </c>
      <c r="D645" s="89" t="s">
        <v>748</v>
      </c>
      <c r="E645" s="206" t="s">
        <v>1289</v>
      </c>
      <c r="F645" s="206" t="s">
        <v>1289</v>
      </c>
      <c r="G645" s="91" t="s">
        <v>11</v>
      </c>
      <c r="H645" s="89" t="s">
        <v>749</v>
      </c>
      <c r="I645" s="35" t="s">
        <v>14</v>
      </c>
      <c r="J645" s="207" t="s">
        <v>18</v>
      </c>
      <c r="K645" s="207" t="s">
        <v>612</v>
      </c>
      <c r="L645" s="208">
        <v>400</v>
      </c>
      <c r="M645" s="208">
        <v>400</v>
      </c>
      <c r="N645" s="208">
        <v>100</v>
      </c>
      <c r="O645" s="285" t="s">
        <v>62</v>
      </c>
      <c r="P645" s="90" t="s">
        <v>63</v>
      </c>
      <c r="Q645" s="209">
        <v>912.45</v>
      </c>
      <c r="R645" s="100" t="s">
        <v>24</v>
      </c>
      <c r="S645" s="89" t="s">
        <v>294</v>
      </c>
      <c r="T645" s="210" t="s">
        <v>1417</v>
      </c>
      <c r="U645" s="206" t="s">
        <v>1417</v>
      </c>
      <c r="V645" s="231" t="s">
        <v>750</v>
      </c>
    </row>
    <row r="646" spans="1:22" s="189" customFormat="1" ht="60" hidden="1">
      <c r="A646" s="94" t="s">
        <v>1275</v>
      </c>
      <c r="B646" s="89" t="s">
        <v>1243</v>
      </c>
      <c r="C646" s="206" t="s">
        <v>1289</v>
      </c>
      <c r="D646" s="103" t="s">
        <v>1276</v>
      </c>
      <c r="E646" s="119" t="s">
        <v>1299</v>
      </c>
      <c r="F646" s="119" t="s">
        <v>1299</v>
      </c>
      <c r="G646" s="105" t="s">
        <v>8</v>
      </c>
      <c r="H646" s="206" t="s">
        <v>1418</v>
      </c>
      <c r="I646" s="217" t="s">
        <v>1289</v>
      </c>
      <c r="J646" s="90" t="s">
        <v>18</v>
      </c>
      <c r="K646" s="294" t="s">
        <v>1418</v>
      </c>
      <c r="L646" s="294" t="s">
        <v>1418</v>
      </c>
      <c r="M646" s="294" t="s">
        <v>1418</v>
      </c>
      <c r="N646" s="294" t="s">
        <v>1418</v>
      </c>
      <c r="O646" s="285" t="s">
        <v>62</v>
      </c>
      <c r="P646" s="294" t="s">
        <v>1418</v>
      </c>
      <c r="Q646" s="209">
        <v>37500</v>
      </c>
      <c r="R646" s="100" t="s">
        <v>24</v>
      </c>
      <c r="S646" s="94" t="s">
        <v>53</v>
      </c>
      <c r="T646" s="210" t="s">
        <v>1417</v>
      </c>
      <c r="U646" s="206" t="s">
        <v>1417</v>
      </c>
      <c r="V646" s="206" t="s">
        <v>1417</v>
      </c>
    </row>
    <row r="647" spans="1:22" s="189" customFormat="1" ht="48" hidden="1">
      <c r="A647" s="89" t="s">
        <v>751</v>
      </c>
      <c r="B647" s="90" t="s">
        <v>1243</v>
      </c>
      <c r="C647" s="89" t="s">
        <v>908</v>
      </c>
      <c r="D647" s="94" t="s">
        <v>752</v>
      </c>
      <c r="E647" s="206" t="s">
        <v>1289</v>
      </c>
      <c r="F647" s="117" t="s">
        <v>1299</v>
      </c>
      <c r="G647" s="91" t="s">
        <v>11</v>
      </c>
      <c r="H647" s="89" t="s">
        <v>619</v>
      </c>
      <c r="I647" s="35" t="s">
        <v>15</v>
      </c>
      <c r="J647" s="207" t="s">
        <v>18</v>
      </c>
      <c r="K647" s="207" t="s">
        <v>612</v>
      </c>
      <c r="L647" s="208">
        <v>103</v>
      </c>
      <c r="M647" s="208">
        <v>103</v>
      </c>
      <c r="N647" s="208">
        <v>100</v>
      </c>
      <c r="O647" s="285" t="s">
        <v>62</v>
      </c>
      <c r="P647" s="90" t="s">
        <v>63</v>
      </c>
      <c r="Q647" s="209">
        <v>2288.15</v>
      </c>
      <c r="R647" s="100" t="s">
        <v>24</v>
      </c>
      <c r="S647" s="90" t="s">
        <v>25</v>
      </c>
      <c r="T647" s="210" t="s">
        <v>1417</v>
      </c>
      <c r="U647" s="206" t="s">
        <v>1417</v>
      </c>
      <c r="V647" s="89" t="s">
        <v>613</v>
      </c>
    </row>
    <row r="648" spans="1:22" s="189" customFormat="1" ht="48" hidden="1">
      <c r="A648" s="89" t="s">
        <v>755</v>
      </c>
      <c r="B648" s="90" t="s">
        <v>1243</v>
      </c>
      <c r="C648" s="89" t="s">
        <v>100</v>
      </c>
      <c r="D648" s="89" t="s">
        <v>756</v>
      </c>
      <c r="E648" s="206" t="s">
        <v>1289</v>
      </c>
      <c r="F648" s="206" t="s">
        <v>1289</v>
      </c>
      <c r="G648" s="91" t="s">
        <v>11</v>
      </c>
      <c r="H648" s="89" t="s">
        <v>757</v>
      </c>
      <c r="I648" s="35" t="s">
        <v>812</v>
      </c>
      <c r="J648" s="207" t="s">
        <v>18</v>
      </c>
      <c r="K648" s="207" t="s">
        <v>612</v>
      </c>
      <c r="L648" s="208">
        <v>320</v>
      </c>
      <c r="M648" s="208">
        <v>290</v>
      </c>
      <c r="N648" s="208">
        <v>90.625</v>
      </c>
      <c r="O648" s="285" t="s">
        <v>62</v>
      </c>
      <c r="P648" s="90" t="s">
        <v>62</v>
      </c>
      <c r="Q648" s="209">
        <v>354.79</v>
      </c>
      <c r="R648" s="100" t="s">
        <v>24</v>
      </c>
      <c r="S648" s="89" t="s">
        <v>31</v>
      </c>
      <c r="T648" s="210" t="s">
        <v>1417</v>
      </c>
      <c r="U648" s="206" t="s">
        <v>1417</v>
      </c>
      <c r="V648" s="231" t="s">
        <v>750</v>
      </c>
    </row>
    <row r="649" spans="1:22" s="189" customFormat="1" ht="48" hidden="1">
      <c r="A649" s="106" t="s">
        <v>1264</v>
      </c>
      <c r="B649" s="90" t="s">
        <v>1243</v>
      </c>
      <c r="C649" s="89" t="s">
        <v>100</v>
      </c>
      <c r="D649" s="35" t="s">
        <v>1265</v>
      </c>
      <c r="E649" s="206" t="s">
        <v>1289</v>
      </c>
      <c r="F649" s="206" t="s">
        <v>1289</v>
      </c>
      <c r="G649" s="105" t="s">
        <v>11</v>
      </c>
      <c r="H649" s="206" t="s">
        <v>1418</v>
      </c>
      <c r="I649" s="35" t="s">
        <v>770</v>
      </c>
      <c r="J649" s="90" t="s">
        <v>18</v>
      </c>
      <c r="K649" s="90" t="s">
        <v>883</v>
      </c>
      <c r="L649" s="213">
        <v>300</v>
      </c>
      <c r="M649" s="213">
        <v>300</v>
      </c>
      <c r="N649" s="208">
        <v>100</v>
      </c>
      <c r="O649" s="187" t="s">
        <v>63</v>
      </c>
      <c r="P649" s="206" t="s">
        <v>1289</v>
      </c>
      <c r="Q649" s="214" t="s">
        <v>1585</v>
      </c>
      <c r="R649" s="100" t="s">
        <v>24</v>
      </c>
      <c r="S649" s="94" t="s">
        <v>1422</v>
      </c>
      <c r="T649" s="210" t="s">
        <v>1417</v>
      </c>
      <c r="U649" s="206" t="s">
        <v>1417</v>
      </c>
      <c r="V649" s="206" t="s">
        <v>1417</v>
      </c>
    </row>
    <row r="650" spans="1:22" s="189" customFormat="1" ht="84" hidden="1">
      <c r="A650" s="106" t="s">
        <v>1269</v>
      </c>
      <c r="B650" s="90" t="s">
        <v>1243</v>
      </c>
      <c r="C650" s="206" t="s">
        <v>1289</v>
      </c>
      <c r="D650" s="35" t="s">
        <v>1270</v>
      </c>
      <c r="E650" s="206" t="s">
        <v>1289</v>
      </c>
      <c r="F650" s="206" t="s">
        <v>1289</v>
      </c>
      <c r="G650" s="105" t="s">
        <v>11</v>
      </c>
      <c r="H650" s="206" t="s">
        <v>1418</v>
      </c>
      <c r="I650" s="35" t="s">
        <v>1029</v>
      </c>
      <c r="J650" s="90" t="s">
        <v>18</v>
      </c>
      <c r="K650" s="90" t="s">
        <v>1060</v>
      </c>
      <c r="L650" s="213">
        <v>23000</v>
      </c>
      <c r="M650" s="213">
        <v>17000</v>
      </c>
      <c r="N650" s="208">
        <v>73.91304347826086</v>
      </c>
      <c r="O650" s="285" t="s">
        <v>62</v>
      </c>
      <c r="P650" s="206" t="s">
        <v>1289</v>
      </c>
      <c r="Q650" s="214" t="s">
        <v>1586</v>
      </c>
      <c r="R650" s="100" t="s">
        <v>24</v>
      </c>
      <c r="S650" s="90" t="s">
        <v>25</v>
      </c>
      <c r="T650" s="210" t="s">
        <v>1417</v>
      </c>
      <c r="U650" s="206" t="s">
        <v>1417</v>
      </c>
      <c r="V650" s="235" t="s">
        <v>1271</v>
      </c>
    </row>
    <row r="651" spans="1:22" s="189" customFormat="1" ht="48" hidden="1">
      <c r="A651" s="89" t="s">
        <v>753</v>
      </c>
      <c r="B651" s="90" t="s">
        <v>1243</v>
      </c>
      <c r="C651" s="89" t="s">
        <v>60</v>
      </c>
      <c r="D651" s="89" t="s">
        <v>754</v>
      </c>
      <c r="E651" s="206" t="s">
        <v>1289</v>
      </c>
      <c r="F651" s="206" t="s">
        <v>1289</v>
      </c>
      <c r="G651" s="91" t="s">
        <v>11</v>
      </c>
      <c r="H651" s="89" t="s">
        <v>19</v>
      </c>
      <c r="I651" s="35" t="s">
        <v>13</v>
      </c>
      <c r="J651" s="207" t="s">
        <v>16</v>
      </c>
      <c r="K651" s="207" t="s">
        <v>19</v>
      </c>
      <c r="L651" s="208">
        <v>134</v>
      </c>
      <c r="M651" s="208">
        <v>128</v>
      </c>
      <c r="N651" s="208">
        <v>95.522388059701484</v>
      </c>
      <c r="O651" s="285" t="s">
        <v>62</v>
      </c>
      <c r="P651" s="90" t="s">
        <v>63</v>
      </c>
      <c r="Q651" s="209">
        <v>644.88</v>
      </c>
      <c r="R651" s="100" t="s">
        <v>24</v>
      </c>
      <c r="S651" s="89" t="s">
        <v>37</v>
      </c>
      <c r="T651" s="210" t="s">
        <v>1417</v>
      </c>
      <c r="U651" s="206" t="s">
        <v>1417</v>
      </c>
      <c r="V651" s="231" t="s">
        <v>626</v>
      </c>
    </row>
    <row r="652" spans="1:22" s="189" customFormat="1" ht="120" hidden="1">
      <c r="A652" s="89" t="s">
        <v>1245</v>
      </c>
      <c r="B652" s="90" t="s">
        <v>1243</v>
      </c>
      <c r="C652" s="89" t="s">
        <v>60</v>
      </c>
      <c r="D652" s="35" t="s">
        <v>1246</v>
      </c>
      <c r="E652" s="117" t="s">
        <v>1299</v>
      </c>
      <c r="F652" s="206" t="s">
        <v>1289</v>
      </c>
      <c r="G652" s="91" t="s">
        <v>11</v>
      </c>
      <c r="H652" s="89" t="s">
        <v>19</v>
      </c>
      <c r="I652" s="35" t="s">
        <v>13</v>
      </c>
      <c r="J652" s="217" t="s">
        <v>1289</v>
      </c>
      <c r="K652" s="89" t="s">
        <v>19</v>
      </c>
      <c r="L652" s="208">
        <v>26</v>
      </c>
      <c r="M652" s="208">
        <v>21</v>
      </c>
      <c r="N652" s="208">
        <v>80.769230769230774</v>
      </c>
      <c r="O652" s="285" t="s">
        <v>62</v>
      </c>
      <c r="P652" s="90" t="s">
        <v>63</v>
      </c>
      <c r="Q652" s="209">
        <v>101.06</v>
      </c>
      <c r="R652" s="100" t="s">
        <v>24</v>
      </c>
      <c r="S652" s="89" t="s">
        <v>37</v>
      </c>
      <c r="T652" s="210" t="s">
        <v>1417</v>
      </c>
      <c r="U652" s="206" t="s">
        <v>1417</v>
      </c>
      <c r="V652" s="231" t="s">
        <v>626</v>
      </c>
    </row>
    <row r="653" spans="1:22" s="189" customFormat="1" ht="48" hidden="1">
      <c r="A653" s="98" t="s">
        <v>758</v>
      </c>
      <c r="B653" s="90" t="s">
        <v>1243</v>
      </c>
      <c r="C653" s="206" t="s">
        <v>1289</v>
      </c>
      <c r="D653" s="89" t="s">
        <v>759</v>
      </c>
      <c r="E653" s="206" t="s">
        <v>1289</v>
      </c>
      <c r="F653" s="206" t="s">
        <v>1289</v>
      </c>
      <c r="G653" s="91" t="s">
        <v>11</v>
      </c>
      <c r="H653" s="89" t="s">
        <v>760</v>
      </c>
      <c r="I653" s="217" t="s">
        <v>1289</v>
      </c>
      <c r="J653" s="207" t="s">
        <v>18</v>
      </c>
      <c r="K653" s="207" t="s">
        <v>19</v>
      </c>
      <c r="L653" s="208">
        <v>22</v>
      </c>
      <c r="M653" s="208">
        <v>22</v>
      </c>
      <c r="N653" s="208">
        <v>100</v>
      </c>
      <c r="O653" s="35" t="s">
        <v>63</v>
      </c>
      <c r="P653" s="90" t="s">
        <v>63</v>
      </c>
      <c r="Q653" s="209">
        <v>1954.92</v>
      </c>
      <c r="R653" s="100" t="s">
        <v>24</v>
      </c>
      <c r="S653" s="90" t="s">
        <v>25</v>
      </c>
      <c r="T653" s="210" t="s">
        <v>1417</v>
      </c>
      <c r="U653" s="206" t="s">
        <v>1417</v>
      </c>
      <c r="V653" s="231" t="s">
        <v>659</v>
      </c>
    </row>
    <row r="658" spans="17:17">
      <c r="Q658" s="362"/>
    </row>
    <row r="659" spans="17:17">
      <c r="Q659" s="362"/>
    </row>
    <row r="660" spans="17:17">
      <c r="Q660" s="362"/>
    </row>
    <row r="661" spans="17:17">
      <c r="Q661" s="362"/>
    </row>
    <row r="662" spans="17:17">
      <c r="Q662" s="362"/>
    </row>
    <row r="663" spans="17:17">
      <c r="Q663" s="362"/>
    </row>
    <row r="664" spans="17:17">
      <c r="Q664" s="362"/>
    </row>
    <row r="665" spans="17:17">
      <c r="Q665" s="362"/>
    </row>
    <row r="666" spans="17:17">
      <c r="Q666" s="362"/>
    </row>
  </sheetData>
  <protectedRanges>
    <protectedRange sqref="A345 V345 J345:M345 Q345" name="Range1_3_2_1"/>
    <protectedRange sqref="A358 J358:K358 Q358 M358" name="Range2_3_1_1"/>
    <protectedRange sqref="U513:V513 A502:A536 P544 C504:D504 C525:D525 D524 C529:H529 D527:E527 C520:E520 D516:H516 F504:H504 C517:D519 F518:H518 C521:D523 F523:H523 C528:D528 F507:H507 H505:H506 F514:H514 G515:H515 G517:H517 G519:H522 G524:H528 J502:M536 R502:S502 R527:R529 V528:V539 D526 V502:V512 V514:V525 P507:Q507 C509:D509 Q502:Q506 Q508:Q536 R505:S505 R509:S510 R506:R508 R511:R525 R503:R504 D502:D503 D505:D508 C514:D515 D510:D513 F502:F503 H502:H503 F509:H509 F508 H508 F510:F512 H510:H513" name="Range1_14_1_2"/>
    <protectedRange sqref="T20" name="Range2_3_3_1"/>
    <protectedRange sqref="T7:T19 T197 T235:T253 T255:T258 T265:T268 T277:U277 T289:T293 T314:T318 T323:T324 T326:T328 T489:T525 U7:U10 U13:U19 T21:U21 T156:U179 U182:U214 T217:U217 T233:U233 U235:U252 U254:U257 U259 T261:U261 T262:T263 U262:U267 U269 U281:U284 T287:U287 U288:U293 T303:U306 T309:U309 T310:T311 U310:U318 U323:U329 U332:U334 U337 U340:U344 T346:U346 U347:U350 T364:U372 T376:U442 U444 U448 U451 T455:U463 U489:U512 U514:U525 T527:U529 T537:U543 T138:U154 T549:T564 T451:T453 T548:V548 V544:V546 T478:U488 T23:U27 U22 T465:U476 T464" name="Range1_3_4_1"/>
    <protectedRange sqref="A233" name="Range2_3_4"/>
    <protectedRange sqref="J233:M233 D233 Q233:R233" name="Range2_3_5"/>
    <protectedRange sqref="G233" name="Range1_3_9"/>
    <protectedRange sqref="A254" name="Range1_3_10"/>
    <protectedRange sqref="J254 C254:E254 G254 M254 V254 Q254:T254" name="Range1_3_11"/>
    <protectedRange sqref="E262:E263" name="Range1_3_13"/>
    <protectedRange sqref="A269" name="Range2_3_6"/>
    <protectedRange sqref="R269 D269" name="Range2_3_7"/>
    <protectedRange sqref="C269 J269:M269 G269" name="Range1_3_14"/>
    <protectedRange sqref="E270:E273 C270:C272 G270:G272" name="Range1_3_4_1_1"/>
    <protectedRange sqref="C274:C275 E274:G275" name="Range1_3_1_4"/>
    <protectedRange sqref="T269" name="Range2_3_3_1_1"/>
    <protectedRange sqref="C281 E281" name="Range1_3_2_1_1"/>
    <protectedRange sqref="E283 C283" name="Range1_3_3_1"/>
    <protectedRange sqref="E284 C284" name="Range1_3_5_1"/>
    <protectedRange sqref="G300" name="Range1_3_15"/>
    <protectedRange sqref="A304:A305" name="Range1_3_16"/>
    <protectedRange sqref="J305:M305 D305 Q305:R305" name="Range2_3_8"/>
    <protectedRange sqref="J304:M304 C305:C306 D304 Q304:R304" name="Range1_3_17"/>
    <protectedRange sqref="D306" name="Range1_3_1_1_1_1"/>
    <protectedRange sqref="J308:K308" name="Range2_3_9"/>
    <protectedRange sqref="J307:K307" name="Range1_3_1_5"/>
    <protectedRange sqref="J324:M324 V324 Q324:R324" name="Range2_3_10"/>
    <protectedRange sqref="V323 H325 J323:K323 E329 C323:C329 H327:H329" name="Range1_3_18"/>
    <protectedRange sqref="A338" name="Range2_3_11"/>
    <protectedRange sqref="E337 C337 E339 H337 H342" name="Range1_3_20"/>
    <protectedRange sqref="F338 J338:L338 T338:V338 Q338:R338" name="Range2_3_12"/>
    <protectedRange sqref="E338 C338" name="Range1_3_1_6"/>
    <protectedRange sqref="C340" name="Range1_3_2_3"/>
    <protectedRange sqref="A341" name="Range1"/>
    <protectedRange sqref="A342" name="Range1_2"/>
    <protectedRange sqref="A343" name="Range1_3_21"/>
    <protectedRange sqref="D341" name="Range1_1"/>
    <protectedRange sqref="D342" name="Range1_1_1"/>
    <protectedRange sqref="D343" name="Range1_4"/>
    <protectedRange sqref="A349" name="Range1_5"/>
    <protectedRange sqref="A350" name="Range1_2_1"/>
    <protectedRange sqref="C347:C348 J347:K347 C350" name="Range1_3_22"/>
    <protectedRange sqref="D349" name="Range1_1_2"/>
    <protectedRange sqref="D350" name="Range1_4_1"/>
    <protectedRange sqref="A363" name="Range1_3_23"/>
    <protectedRange sqref="J363:K363" name="Range1_3_24"/>
    <protectedRange sqref="M363" name="Range1_3_25"/>
    <protectedRange sqref="Q363" name="Range1_3_26"/>
    <protectedRange sqref="V363" name="Range1_3_27"/>
    <protectedRange sqref="J366:K371 D366:D368 H372" name="Range1_3_28"/>
    <protectedRange sqref="A537" name="Range2_3_14"/>
    <protectedRange sqref="D537 Q537:R537 J537:N537" name="Range2_3_15"/>
    <protectedRange sqref="C537:C542 E542:E543 G537:H538 C516 G539:G542 H539:H543" name="Range1_3_29_2"/>
    <protectedRange sqref="Q544" name="Range2_3_17_2"/>
    <protectedRange sqref="A376:A441" name="Range1_7"/>
    <protectedRange sqref="D376:D399 F400 D401:D441" name="Range1_1_4"/>
    <protectedRange sqref="H376 H421 H423:H424 H429 H378 H380:H387 H390 H392:H393 H395 H397:H398 H401:H403 H405:H413 H415:H419 H431 H433:H438" name="Range1_2_3"/>
    <protectedRange sqref="H452 H454" name="Range1_2_1_1"/>
    <protectedRange sqref="L376:L441 L451" name="Range1_3_31"/>
    <protectedRange sqref="M376:M441 M451 N436 N438" name="Range1_3_32"/>
    <protectedRange sqref="V376:V442 V451 P383:Q383 P395:Q395 P406:Q408 Q396:Q405 P410:Q410 Q409 P435:Q435 P439:Q439 Q436:Q438 Q377:Q382 Q384:Q394 P412:Q412 Q411 Q413:Q434 S401:S435 Q440:Q441 S437:S439 S441 R376:R480" name="Range1_3_33"/>
    <protectedRange sqref="A444" name="Range2_3_16"/>
    <protectedRange sqref="A443" name="Range1_3_2_4"/>
    <protectedRange sqref="O444 D444 T444 J444:M444" name="Range2_3_16_1"/>
    <protectedRange sqref="C447 E445:E446" name="Range1_3_34"/>
    <protectedRange sqref="T443:V443 J443 V444 D443:F443 L443:M443" name="Range1_3_2_5"/>
    <protectedRange sqref="E447" name="Range1_3_3_2"/>
    <protectedRange sqref="V447:V448" name="Range1_3_2_4_1"/>
    <protectedRange sqref="E449 G452 E453:E454 C449:C452" name="Range1_3_35"/>
    <protectedRange sqref="E450 C450" name="Range1_3_1_8"/>
    <protectedRange sqref="E448" name="Range1_3_2_1_1_1"/>
    <protectedRange sqref="E453" name="Range1_3_2_2_1_1"/>
    <protectedRange sqref="E653" name="Range1_3_1"/>
    <protectedRange sqref="G653" name="Range1_3_1_2"/>
  </protectedRanges>
  <autoFilter ref="A6:V653">
    <filterColumn colId="0"/>
    <filterColumn colId="1">
      <filters>
        <filter val="Office for National Statistics"/>
      </filters>
    </filterColumn>
  </autoFilter>
  <sortState ref="A7:V653">
    <sortCondition ref="B6"/>
  </sortState>
  <dataConsolidate/>
  <mergeCells count="1">
    <mergeCell ref="C2:E4"/>
  </mergeCells>
  <conditionalFormatting sqref="S166 S298:S299 S267 S254:S256 S153 S82:S88 E21:F22 F78:F84 F298:F301 F268 F8:F20 F23:F34 F88 F63:F64 F46 F74:F76 S76:S78 S139 S141 S156:S161 S163:S164 S242:S246 S301 S258:S259 S261:S263">
    <cfRule type="expression" dxfId="201" priority="23" stopIfTrue="1">
      <formula>#REF!="C"</formula>
    </cfRule>
  </conditionalFormatting>
  <conditionalFormatting sqref="S112:S113 S128 S130">
    <cfRule type="expression" dxfId="200" priority="22" stopIfTrue="1">
      <formula>'C:\Users\mcstag\AppData\Local\Temp\notes62D355\[DECCv3.xlsx]All Survey Information'!#REF!="C"</formula>
    </cfRule>
  </conditionalFormatting>
  <conditionalFormatting sqref="S112:S113 S128 S130">
    <cfRule type="expression" dxfId="199" priority="21" stopIfTrue="1">
      <formula>'C:\Users\mcstag\AppData\Local\Temp\notes62D355\[DECCv3.xlsx]All Survey Information'!#REF!="C"</formula>
    </cfRule>
  </conditionalFormatting>
  <conditionalFormatting sqref="S509:S510 F507:F510 F493 F500:F504 S317 S306 S209 S68 S194:S195 S204:S207 S369:S372 S476 T325 T312:T313 T342:T344 T298:T301 E21:F22 S217 S212:S213 T202:T212 T184:T196 T198:T200 S239:S240 T82 T85:T88 E298:E300 F275 E235:E240 F281 F338 F400 F443 F448:F451 F453:F457 F459:F460 F462:F469 F471:F472 F474:F476 F479:F484 F486:F487 F489:F491 F298:F301 F312 F314:F315 F73 F8:F20 F23:F34 F68:F71 F88 F46 F63:F64 F82:F84 S73 S275 S483:S486 S188 S70:S71 S309 S198:S202 S314:S315 S505 S468:S472 S401:S435 S441 S437:S439 S445:S450 S452:S453 S461:S462 S466 S502">
    <cfRule type="expression" dxfId="198" priority="20" stopIfTrue="1">
      <formula>#REF!="C"</formula>
    </cfRule>
  </conditionalFormatting>
  <conditionalFormatting sqref="T182:T183">
    <cfRule type="expression" dxfId="197" priority="19" stopIfTrue="1">
      <formula>'C:\Users\mcstag\AppData\Local\Temp\notes62D355\[DECCv3.xlsx]All Survey Information'!#REF!="C"</formula>
    </cfRule>
  </conditionalFormatting>
  <conditionalFormatting sqref="T182:T183">
    <cfRule type="expression" dxfId="196" priority="18" stopIfTrue="1">
      <formula>'C:\Users\mcstag\AppData\Local\Temp\notes62D355\[DECCv3.xlsx]All Survey Information'!#REF!="C"</formula>
    </cfRule>
  </conditionalFormatting>
  <conditionalFormatting sqref="D537 E514 E516 E523 E518 E493 E500:E504 E507:E512 T288 T312:T313 T329 T269:T276 T341:T344 T336:T338 T443:T444 T332:T334 T281:T284 T259:T260 T264 V148:V154 T67 T69 T86:T87 V111:V146 T82 T63:T65 F444:F447 F330:F338 F313:F314 F316:F328 J255:J257 J262:J266 J274 F452 E400:F400 F401:F442 F341:F399 E244:E250 D304:D305 E329:F329 E312:F312 G147:G154 A363 D366:D368 F302:F311 E289:E292 D443:D444 E255:E259 E262:E265 E268 E270:E275 E281:E284 E340 E314 E455:E457 E459:E460 E462:E469 E471:E472 E474:E476 E479:E484 E486:E487 E489:E491 F269 F273 F276:F280 F282:F283 F285:F288 F293:F297 H113:H115 F70 F9:F10 F35:F45 F47:F62 F64:F68 F72 F77 F85:F87 F90 F92:F93 F96 F98 F103 F106 F111:F267 E116:E162 F455:F548 G111:G122 G124:G126 G128:G140 G142:G144 G236:G239">
    <cfRule type="expression" dxfId="195" priority="17" stopIfTrue="1">
      <formula>#REF!="C"</formula>
    </cfRule>
  </conditionalFormatting>
  <conditionalFormatting sqref="S548">
    <cfRule type="expression" dxfId="194" priority="16" stopIfTrue="1">
      <formula>#REF!="C"</formula>
    </cfRule>
  </conditionalFormatting>
  <conditionalFormatting sqref="G9 G35 G453 G152 G214 G355 G377 G393:G394">
    <cfRule type="expression" dxfId="193" priority="15" stopIfTrue="1">
      <formula>#REF!="C"</formula>
    </cfRule>
  </conditionalFormatting>
  <conditionalFormatting sqref="G9 G35 G453 G152 G214 G355 G377 G393:G394">
    <cfRule type="expression" dxfId="192" priority="14" stopIfTrue="1">
      <formula>#REF!="C"</formula>
    </cfRule>
  </conditionalFormatting>
  <conditionalFormatting sqref="G9 G35 G453 G214 G355 G377 G393:G394">
    <cfRule type="expression" dxfId="191" priority="13" stopIfTrue="1">
      <formula>#REF!="C"</formula>
    </cfRule>
  </conditionalFormatting>
  <conditionalFormatting sqref="I9">
    <cfRule type="expression" dxfId="190" priority="12" stopIfTrue="1">
      <formula>#REF!="C"</formula>
    </cfRule>
  </conditionalFormatting>
  <conditionalFormatting sqref="I9">
    <cfRule type="expression" dxfId="189" priority="11" stopIfTrue="1">
      <formula>#REF!="C"</formula>
    </cfRule>
  </conditionalFormatting>
  <conditionalFormatting sqref="I9">
    <cfRule type="expression" dxfId="188" priority="10" stopIfTrue="1">
      <formula>#REF!="C"</formula>
    </cfRule>
  </conditionalFormatting>
  <conditionalFormatting sqref="I453">
    <cfRule type="expression" dxfId="187" priority="9" stopIfTrue="1">
      <formula>#REF!="C"</formula>
    </cfRule>
  </conditionalFormatting>
  <conditionalFormatting sqref="I453">
    <cfRule type="expression" dxfId="186" priority="8" stopIfTrue="1">
      <formula>#REF!="C"</formula>
    </cfRule>
  </conditionalFormatting>
  <conditionalFormatting sqref="I453">
    <cfRule type="expression" dxfId="185" priority="7" stopIfTrue="1">
      <formula>#REF!="C"</formula>
    </cfRule>
  </conditionalFormatting>
  <conditionalFormatting sqref="J9 J61 J453">
    <cfRule type="expression" dxfId="184" priority="6" stopIfTrue="1">
      <formula>#REF!="C"</formula>
    </cfRule>
  </conditionalFormatting>
  <conditionalFormatting sqref="J9 J61 J453">
    <cfRule type="expression" dxfId="183" priority="5" stopIfTrue="1">
      <formula>#REF!="C"</formula>
    </cfRule>
  </conditionalFormatting>
  <conditionalFormatting sqref="J9 J61 J453">
    <cfRule type="expression" dxfId="182" priority="4" stopIfTrue="1">
      <formula>#REF!="C"</formula>
    </cfRule>
  </conditionalFormatting>
  <conditionalFormatting sqref="K9 K61 K453 K547">
    <cfRule type="expression" dxfId="181" priority="3" stopIfTrue="1">
      <formula>#REF!="C"</formula>
    </cfRule>
  </conditionalFormatting>
  <conditionalFormatting sqref="K9 K61 K453 K547">
    <cfRule type="expression" dxfId="180" priority="2" stopIfTrue="1">
      <formula>#REF!="C"</formula>
    </cfRule>
  </conditionalFormatting>
  <conditionalFormatting sqref="K9 K61 K453 K547">
    <cfRule type="expression" dxfId="179" priority="1" stopIfTrue="1">
      <formula>#REF!="C"</formula>
    </cfRule>
  </conditionalFormatting>
  <dataValidations count="35">
    <dataValidation type="list" allowBlank="1" showInputMessage="1" showErrorMessage="1" sqref="G653">
      <formula1>"UK, GB, England, Wales, Scotland, NI, International, England &amp; Wales, England &amp; Scotland, England Wales &amp; Scotland"</formula1>
    </dataValidation>
    <dataValidation type="list" allowBlank="1" showInputMessage="1" showErrorMessage="1" sqref="S590">
      <formula1>INDIRECT(R590)</formula1>
    </dataValidation>
    <dataValidation type="list" allowBlank="1" showInputMessage="1" showErrorMessage="1" sqref="S600:S601 S591 S594 S597:S598 S628 S631 S13 S135 S252:S253 S268 S270 S279 S302:S304 S379 S393 S436 S443 S480 S482 S537">
      <formula1>$AS$7:$AS$14</formula1>
    </dataValidation>
    <dataValidation type="list" allowBlank="1" showInputMessage="1" showErrorMessage="1" sqref="S581 S586">
      <formula1>$AS$6:$AS$6</formula1>
    </dataValidation>
    <dataValidation type="list" allowBlank="1" showInputMessage="1" showErrorMessage="1" sqref="S589">
      <formula1>$AS$7:$AS$13</formula1>
    </dataValidation>
    <dataValidation type="list" allowBlank="1" showInputMessage="1" showErrorMessage="1" sqref="S551 S554 S556:S562">
      <formula1>$AS$7:$AS$15</formula1>
    </dataValidation>
    <dataValidation type="list" allowBlank="1" showInputMessage="1" showErrorMessage="1" sqref="O633:O652 O628:O631 O583 O589 O591:O594 O549 O574:O579 T633:U652 U589 U549:U554 U631 U583 U556:U560 U591:U604 T574:U579 U628:U629 R116 R114">
      <formula1>$AW$7:$AW$8</formula1>
    </dataValidation>
    <dataValidation type="list" allowBlank="1" showInputMessage="1" showErrorMessage="1" sqref="O595:O603 O590 O550:O554 O570 O556:O560 T570:U570 U590">
      <formula1>$BG$6:$BG$7</formula1>
    </dataValidation>
    <dataValidation type="list" allowBlank="1" showInputMessage="1" showErrorMessage="1" sqref="O584:O588 O580:O582 T580 U580:U582 U584:U587 T584">
      <formula1>$AW$6:$AW$6</formula1>
    </dataValidation>
    <dataValidation type="list" allowBlank="1" showInputMessage="1" showErrorMessage="1" sqref="O567:O569 T567:U569">
      <formula1>$AS$7:$AS$8</formula1>
    </dataValidation>
    <dataValidation allowBlank="1" showInputMessage="1" showErrorMessage="1" promptTitle="No text please" prompt="Numbers only" sqref="L571:L572"/>
    <dataValidation type="list" allowBlank="1" showInputMessage="1" showErrorMessage="1" sqref="K628:K629 K631 K574:K579 K591:K604 K583 K589 K556:K561 K549:K554 K633:K652">
      <formula1>$AU$7:$AU$8</formula1>
    </dataValidation>
    <dataValidation type="list" allowBlank="1" showInputMessage="1" showErrorMessage="1" sqref="K590 O571:O572">
      <formula1>$BB$5:$BB$6</formula1>
    </dataValidation>
    <dataValidation type="list" allowBlank="1" showInputMessage="1" showErrorMessage="1" sqref="K584:K588 K580:K582">
      <formula1>$AU$6:$AU$6</formula1>
    </dataValidation>
    <dataValidation type="list" allowBlank="1" showInputMessage="1" showErrorMessage="1" sqref="K570">
      <formula1>$BE$6:$BE$7</formula1>
    </dataValidation>
    <dataValidation type="list" allowBlank="1" showInputMessage="1" showErrorMessage="1" sqref="J628:J631 J633:J650 J591:J605 J583 J589 J549:J565 J574:J579 K567:K569">
      <formula1>$AQ$7:$AQ$8</formula1>
    </dataValidation>
    <dataValidation type="list" allowBlank="1" showInputMessage="1" showErrorMessage="1" sqref="J590">
      <formula1>$AV$18:$AV$19</formula1>
    </dataValidation>
    <dataValidation type="list" allowBlank="1" showInputMessage="1" showErrorMessage="1" sqref="J584:J586 J580:J582">
      <formula1>$AQ$6:$AQ$6</formula1>
    </dataValidation>
    <dataValidation type="list" allowBlank="1" showInputMessage="1" showErrorMessage="1" sqref="J571:J572">
      <formula1>$AX$4:$AX$4</formula1>
    </dataValidation>
    <dataValidation type="list" allowBlank="1" showInputMessage="1" showErrorMessage="1" sqref="J567:J569">
      <formula1>$AM$7:$AM$8</formula1>
    </dataValidation>
    <dataValidation type="list" allowBlank="1" showInputMessage="1" showErrorMessage="1" sqref="J570">
      <formula1>$BA$6:$BA$7</formula1>
    </dataValidation>
    <dataValidation type="list" allowBlank="1" showInputMessage="1" showErrorMessage="1" sqref="I628:I631 I633:I652 I589 I583 I574:I579 I591:I604">
      <formula1>$AV$7:$AV$12</formula1>
    </dataValidation>
    <dataValidation type="list" allowBlank="1" showInputMessage="1" showErrorMessage="1" sqref="I632:K632 O632 S632 U632">
      <formula1>#REF!</formula1>
    </dataValidation>
    <dataValidation type="list" allowBlank="1" showInputMessage="1" showErrorMessage="1" sqref="I580:I582 I584:I588">
      <formula1>$AV$6:$AV$6</formula1>
    </dataValidation>
    <dataValidation type="list" allowBlank="1" showInputMessage="1" showErrorMessage="1" sqref="I549:I554 I556:I561">
      <formula1>$AV$7:$AV$13</formula1>
    </dataValidation>
    <dataValidation type="list" allowBlank="1" showInputMessage="1" showErrorMessage="1" sqref="I567:I569">
      <formula1>$AR$7:$AR$9</formula1>
    </dataValidation>
    <dataValidation type="list" allowBlank="1" showInputMessage="1" showErrorMessage="1" sqref="I566 K566 O566 T566:U566">
      <formula1>#REF!</formula1>
    </dataValidation>
    <dataValidation type="list" allowBlank="1" showInputMessage="1" showErrorMessage="1" sqref="R51">
      <formula1>#REF!</formula1>
    </dataValidation>
    <dataValidation type="list" allowBlank="1" showInputMessage="1" showErrorMessage="1" sqref="R55">
      <formula1>$BB$6:$BB$7</formula1>
    </dataValidation>
    <dataValidation type="list" allowBlank="1" showInputMessage="1" showErrorMessage="1" sqref="R52:R54">
      <formula1>$AN$7:$AN$8</formula1>
    </dataValidation>
    <dataValidation type="list" allowBlank="1" showInputMessage="1" showErrorMessage="1" sqref="R56:R57">
      <formula1>Frequency</formula1>
    </dataValidation>
    <dataValidation type="list" allowBlank="1" showInputMessage="1" showErrorMessage="1" sqref="R69:R71 R65:R67">
      <formula1>$AR$6:$AR$6</formula1>
    </dataValidation>
    <dataValidation type="list" allowBlank="1" showInputMessage="1" showErrorMessage="1" sqref="R75">
      <formula1>jk</formula1>
    </dataValidation>
    <dataValidation type="list" allowBlank="1" showInputMessage="1" showErrorMessage="1" sqref="R117">
      <formula1>#REF!</formula1>
    </dataValidation>
    <dataValidation type="list" allowBlank="1" showInputMessage="1" showErrorMessage="1" sqref="R113 R118:R135 R68 R74 R76:R89 R34:R39 R41:R45 R59:R64">
      <formula1>$AR$7:$AR$8</formula1>
    </dataValidation>
  </dataValidations>
  <hyperlinks>
    <hyperlink ref="V9" r:id="rId1"/>
    <hyperlink ref="V8" r:id="rId2"/>
    <hyperlink ref="A64" r:id="rId3" tooltip="link to Activity under the Homelessness provisions of the 1996 Housing Act (P1E)" display="https://www.gov.uk/government/publications/statutory-homelessness-in-england-january-to-march-2014"/>
    <hyperlink ref="A69" r:id="rId4" tooltip="link to Count of Traveller Caravans (previously Count of Gypsy and Traveller Caravans)" display="https://www.gov.uk/government/collections/traveller-caravan-count"/>
    <hyperlink ref="V64" r:id="rId5"/>
    <hyperlink ref="V69" r:id="rId6"/>
    <hyperlink ref="V70" r:id="rId7"/>
    <hyperlink ref="F69" r:id="rId8"/>
    <hyperlink ref="A72" r:id="rId9" tooltip="link to General Development Control Return (District) (PSF)" display="https://www.gov.uk/government/collections/planning-applications-statistics"/>
    <hyperlink ref="A75" r:id="rId10" tooltip="link to Housing Flows Reconciliation Form (HFR)" display="https://www.gov.uk/government/organisations/department-for-communities-and-local-government/series/net-supply-of-housing"/>
    <hyperlink ref="A76" r:id="rId11" tooltip="link to Local Authority Housing Statistics (rationalised return replacing HSSA, BPSA, P1B)" display="http://www.iform.co.uk/"/>
    <hyperlink ref="A78" r:id="rId12" tooltip="link to National House Building Council Return  - NHBC P2" display="https://www.gov.uk/government/organisations/department-for-communities-and-local-government/series/house-building-statistic"/>
    <hyperlink ref="A80" r:id="rId13" tooltip="link to Quarterly Revenue Outturn (QRO)" display="https://www.gov.uk/government/policies/making-local-councils-more-transparent-and-accountable-to-local-people/supporting-pages/quarterly-revenue-outturn"/>
    <hyperlink ref="V72" r:id="rId14"/>
    <hyperlink ref="V73" r:id="rId15"/>
    <hyperlink ref="V74" r:id="rId16"/>
    <hyperlink ref="V75" r:id="rId17"/>
    <hyperlink ref="V76" r:id="rId18"/>
    <hyperlink ref="V77" r:id="rId19"/>
    <hyperlink ref="V78" r:id="rId20"/>
    <hyperlink ref="V79" r:id="rId21"/>
    <hyperlink ref="V80" r:id="rId22" display="qro.statistics@communities.gsi.gov.uk"/>
    <hyperlink ref="V81" r:id="rId23"/>
    <hyperlink ref="V100" r:id="rId24"/>
    <hyperlink ref="V91" r:id="rId25"/>
    <hyperlink ref="V90" r:id="rId26"/>
    <hyperlink ref="V104" r:id="rId27"/>
    <hyperlink ref="V83" r:id="rId28"/>
    <hyperlink ref="V87" r:id="rId29"/>
    <hyperlink ref="V95" r:id="rId30"/>
    <hyperlink ref="V97" r:id="rId31"/>
    <hyperlink ref="V94" r:id="rId32"/>
    <hyperlink ref="V107" r:id="rId33"/>
    <hyperlink ref="V89" r:id="rId34"/>
    <hyperlink ref="V88" r:id="rId35"/>
    <hyperlink ref="V102" r:id="rId36"/>
    <hyperlink ref="V101" r:id="rId37"/>
    <hyperlink ref="V96" r:id="rId38"/>
    <hyperlink ref="V93" r:id="rId39"/>
    <hyperlink ref="V99" r:id="rId40"/>
    <hyperlink ref="V98" r:id="rId41"/>
    <hyperlink ref="V110" r:id="rId42"/>
    <hyperlink ref="V108" r:id="rId43"/>
    <hyperlink ref="V109" r:id="rId44"/>
    <hyperlink ref="V105" r:id="rId45"/>
    <hyperlink ref="V157:V179" r:id="rId46" display="mailto:anwar.annut@decc.gsi.gov.uk"/>
    <hyperlink ref="V162" r:id="rId47" display="mailto:anwar.annut@decc.gsi.gov.uk"/>
    <hyperlink ref="A240" r:id="rId48" tooltip="link to Concessionary Travel Survey" display="https://www.gov.uk/government/organisations/department-for-transport/series/bus-statistics"/>
    <hyperlink ref="A243" r:id="rId49" tooltip="link to International Road Haulage Survey" display="https://www.gov.uk/government/publications/international-road-haulage-survey-respondents-section"/>
    <hyperlink ref="A245" r:id="rId50" tooltip="link to Light rail survey" display="https://www.gov.uk/government/collections/light-rail-and-tram-statistics"/>
    <hyperlink ref="A246" r:id="rId51" tooltip="link to Local Bus Fares Index, GB" display="https://www.gov.uk/government/organisations/department-for-transport/series/bus-statistics"/>
    <hyperlink ref="A248" r:id="rId52" tooltip="link to National Road Condition and Carriageway Work Done survey" display="https://www.gov.uk/government/organisations/department-for-transport/series/road-conditions-statistics"/>
    <hyperlink ref="A249" r:id="rId53" tooltip="link to National Road Skidding resistance survey" display="https://www.gov.uk/government/organisations/department-for-transport/series/road-conditions-statistics"/>
    <hyperlink ref="A251" r:id="rId54" tooltip="link to Quarterly bus panel survey" display="https://www.gov.uk/government/organisations/department-for-transport/series/bus-statistics"/>
    <hyperlink ref="A254" r:id="rId55" tooltip="link to Taxis and Private Hire Vehicle stock, licensed drivers, England &amp; Wales" display="https://www.gov.uk/government/collections/taxi-statistics"/>
    <hyperlink ref="E240" r:id="rId56" tooltip="link to Concessionary Travel Survey"/>
    <hyperlink ref="E243" r:id="rId57" tooltip="link to International Road Haulage Survey"/>
    <hyperlink ref="E245" r:id="rId58" tooltip="link to Light rail survey"/>
    <hyperlink ref="E246" r:id="rId59" tooltip="link to Local Bus Fares Index, GB"/>
    <hyperlink ref="E251" r:id="rId60" tooltip="link to Quarterly bus panel survey"/>
    <hyperlink ref="E241" r:id="rId61"/>
    <hyperlink ref="E242" r:id="rId62"/>
    <hyperlink ref="E247" r:id="rId63"/>
    <hyperlink ref="E244" r:id="rId64"/>
    <hyperlink ref="E248" r:id="rId65"/>
    <hyperlink ref="E249" r:id="rId66"/>
    <hyperlink ref="E254" r:id="rId67" tooltip="link to Taxis and Private Hire Vehicle stock, licensed drivers, England &amp; Wales"/>
    <hyperlink ref="E253" r:id="rId68"/>
    <hyperlink ref="E252" r:id="rId69"/>
    <hyperlink ref="A250" r:id="rId70" tooltip="link to National Travel Survey" display="https://www.gov.uk/government/collections/national-travel-survey-statistics"/>
    <hyperlink ref="E250" r:id="rId71" tooltip="link to National Travel Survey"/>
    <hyperlink ref="E271" r:id="rId72" tooltip="link to Adult Social Care Survey - User Experience Survey - UES "/>
    <hyperlink ref="E272" r:id="rId73" tooltip="link to Deprivation of Liberty safeguards "/>
    <hyperlink ref="E274" r:id="rId74" tooltip="link to Guardianship Under the Mental Health Act 1983 - SSDA702 "/>
    <hyperlink ref="E279" r:id="rId75" tooltip="link to Registered Blind and Partially Sighted People - SSDA902 "/>
    <hyperlink ref="E277" r:id="rId76" tooltip="link to NHS Health Check "/>
    <hyperlink ref="E286" r:id="rId77" tooltip="link to Adult Social Care Survey - User Experience Survey - UES "/>
    <hyperlink ref="E270" r:id="rId78" tooltip="link to Adult Social Care Survey - User Experience Survey - UES "/>
    <hyperlink ref="A278" r:id="rId79" tooltip="link to Oral health surveys, part of the Dental Public Health Intelligence Programme" display="http://www.nwph.net/dentalhealth/"/>
    <hyperlink ref="F275" r:id="rId80"/>
    <hyperlink ref="E283" r:id="rId81"/>
    <hyperlink ref="F283" r:id="rId82"/>
    <hyperlink ref="E266" r:id="rId83"/>
    <hyperlink ref="F266" r:id="rId84"/>
    <hyperlink ref="V275" r:id="rId85"/>
    <hyperlink ref="V283" r:id="rId86"/>
    <hyperlink ref="V266" r:id="rId87"/>
    <hyperlink ref="V287" r:id="rId88"/>
    <hyperlink ref="E287" r:id="rId89"/>
    <hyperlink ref="E269" r:id="rId90" tooltip="link to Adult Social Care Survey - User Experience Survey - UES "/>
    <hyperlink ref="F269" r:id="rId91" tooltip="link to Adult Social Care Survey - User Experience Survey - UES "/>
    <hyperlink ref="E285" r:id="rId92" tooltip="link to Adult Social Care Survey - User Experience Survey - UES "/>
    <hyperlink ref="F285" r:id="rId93" tooltip="link to Adult Social Care Survey - User Experience Survey - UES "/>
    <hyperlink ref="V263" r:id="rId94" display="mailto:rachel.tsang@DWP.gsi.gov.uk"/>
    <hyperlink ref="V258" r:id="rId95"/>
    <hyperlink ref="V264" r:id="rId96"/>
    <hyperlink ref="V261" r:id="rId97"/>
    <hyperlink ref="E261" r:id="rId98"/>
    <hyperlink ref="E262" r:id="rId99"/>
    <hyperlink ref="V262" r:id="rId100"/>
    <hyperlink ref="V259" r:id="rId101"/>
    <hyperlink ref="V265" r:id="rId102"/>
    <hyperlink ref="A296" r:id="rId103" tooltip="link to Forest Nurseries" display="http://www.forestry.gov.uk/forestry/infd-8fme72"/>
    <hyperlink ref="A298" r:id="rId104" tooltip="link to Pellet Survey" display="http://www.forestry.gov.uk/forestry/infd-94ukb2"/>
    <hyperlink ref="A300" r:id="rId105" tooltip="link to Private Sector Softwood Removals" display="http://www.forestry.gov.uk/forestry/infd-94ujw2"/>
    <hyperlink ref="A305" r:id="rId106" tooltip="link to Round Fencing" display="http://www.forestry.gov.uk/forestry/infd-94uk7h"/>
    <hyperlink ref="A306" r:id="rId107" tooltip="link to Sawmill" display="http://www.forestry.gov.uk/forestry/infd-94pgy5"/>
    <hyperlink ref="A309" r:id="rId108" tooltip="link to Woodfuel industrial users - Scotland" display="http://scotland.forestry.gov.uk/supporting/strategy-policy-guidance/climate-change-renewable-energy/woodfuel-and-bio-energy"/>
    <hyperlink ref="E298" r:id="rId109" tooltip="link to Pellet Survey"/>
    <hyperlink ref="E300" r:id="rId110" tooltip="link to Private Sector Softwood Removals"/>
    <hyperlink ref="E305" r:id="rId111" tooltip="link to Round Fencing"/>
    <hyperlink ref="E306" r:id="rId112" tooltip="link to Sawmill"/>
    <hyperlink ref="V296" r:id="rId113" display="mailto:Statistics@forestry.gsi.gov.uk"/>
    <hyperlink ref="V297" r:id="rId114" display="mailto:Statistics@forestry.gsi.gov.uk"/>
    <hyperlink ref="V298" r:id="rId115" display="mailto:Statistics@forestry.gsi.gov.uk"/>
    <hyperlink ref="V300" r:id="rId116" display="mailto:Statistics@forestry.gsi.gov.uk"/>
    <hyperlink ref="V305" r:id="rId117" display="mailto:Statistics@forestry.gsi.gov.uk"/>
    <hyperlink ref="V306" r:id="rId118" display="mailto:Statistics@forestry.gsi.gov.uk"/>
    <hyperlink ref="V309" r:id="rId119" display="mailto:Statistics@forestry.gsi.gov.uk"/>
    <hyperlink ref="F298" r:id="rId120" tooltip="link to Pellet Survey"/>
    <hyperlink ref="F300" r:id="rId121" tooltip="link to Private Sector Softwood Removals"/>
    <hyperlink ref="F305" r:id="rId122" tooltip="link to Round Fencing"/>
    <hyperlink ref="F306" r:id="rId123" tooltip="link to Sawmill"/>
    <hyperlink ref="V301" r:id="rId124"/>
    <hyperlink ref="V299:V301" r:id="rId125" display="statistics@forestry.gsi.gov.uk"/>
    <hyperlink ref="F325" r:id="rId126"/>
    <hyperlink ref="V340" r:id="rId127"/>
    <hyperlink ref="E340" r:id="rId128"/>
    <hyperlink ref="F341" r:id="rId129" tooltip="https://www.gov.uk/government/uploads/system/uploads/attachment_data/file/341380/FAMCAS_2014_REPORT_Final.pdf"/>
    <hyperlink ref="V339" r:id="rId130"/>
    <hyperlink ref="F337" r:id="rId131"/>
    <hyperlink ref="V364" r:id="rId132"/>
    <hyperlink ref="V369" r:id="rId133"/>
    <hyperlink ref="V372" r:id="rId134"/>
    <hyperlink ref="V368" r:id="rId135"/>
    <hyperlink ref="V373" r:id="rId136"/>
    <hyperlink ref="V375" r:id="rId137"/>
    <hyperlink ref="V374" r:id="rId138"/>
    <hyperlink ref="V376" r:id="rId139"/>
    <hyperlink ref="V371" r:id="rId140"/>
    <hyperlink ref="V365" r:id="rId141"/>
    <hyperlink ref="F597" r:id="rId142"/>
    <hyperlink ref="F594" r:id="rId143"/>
    <hyperlink ref="F605" r:id="rId144"/>
    <hyperlink ref="F582" r:id="rId145"/>
    <hyperlink ref="F563" r:id="rId146"/>
    <hyperlink ref="F564" r:id="rId147"/>
    <hyperlink ref="F574" r:id="rId148"/>
    <hyperlink ref="F575" r:id="rId149"/>
    <hyperlink ref="F577" r:id="rId150"/>
    <hyperlink ref="F579" r:id="rId151"/>
    <hyperlink ref="F584" r:id="rId152"/>
    <hyperlink ref="F585" r:id="rId153"/>
    <hyperlink ref="F586" r:id="rId154"/>
    <hyperlink ref="F593" r:id="rId155"/>
    <hyperlink ref="F595" r:id="rId156"/>
    <hyperlink ref="F598" r:id="rId157"/>
    <hyperlink ref="F599" r:id="rId158"/>
    <hyperlink ref="F603" r:id="rId159"/>
    <hyperlink ref="F607" r:id="rId160"/>
    <hyperlink ref="F608" r:id="rId161"/>
    <hyperlink ref="F611" r:id="rId162"/>
    <hyperlink ref="F612" r:id="rId163"/>
    <hyperlink ref="F614" r:id="rId164"/>
    <hyperlink ref="F621" r:id="rId165"/>
    <hyperlink ref="F622" r:id="rId166"/>
    <hyperlink ref="F623" r:id="rId167"/>
    <hyperlink ref="F625" r:id="rId168"/>
    <hyperlink ref="F626" r:id="rId169"/>
    <hyperlink ref="F629" r:id="rId170"/>
    <hyperlink ref="F630" r:id="rId171"/>
    <hyperlink ref="F633" r:id="rId172"/>
    <hyperlink ref="F634" r:id="rId173"/>
    <hyperlink ref="F635" r:id="rId174"/>
    <hyperlink ref="F636" r:id="rId175"/>
    <hyperlink ref="F638" r:id="rId176"/>
    <hyperlink ref="F642" r:id="rId177"/>
    <hyperlink ref="F647" r:id="rId178"/>
    <hyperlink ref="F632" r:id="rId179"/>
    <hyperlink ref="V565" r:id="rId180" display="school.Stats@wales.gsi.gov.uk"/>
    <hyperlink ref="V574" r:id="rId181" display="stats.finance@wales.gsi.gov.uk"/>
    <hyperlink ref="V575" r:id="rId182" display="Stats.finance@wales.gsi.gov.uk"/>
    <hyperlink ref="V578" r:id="rId183" display="cssiw_surveya@wales.gsi.gov.uk"/>
    <hyperlink ref="V582" r:id="rId184" display="surveyadvice@wales.gsi.gov.uk"/>
    <hyperlink ref="V598" r:id="rId185" display="Stats.healthinfo@wales.gsi.gov.uk"/>
    <hyperlink ref="V597" r:id="rId186" display="Stats.agric@wales.gsi.gov.uk"/>
    <hyperlink ref="V601" r:id="rId187" display="school.Stats@wales.gsi.gov.uk"/>
    <hyperlink ref="V606" r:id="rId188" display="stats.healthinfo@wales.gsi.gov.uk"/>
    <hyperlink ref="V607" r:id="rId189" display="Stats.finance@wales.gsi.gov.uk"/>
    <hyperlink ref="V608" r:id="rId190" display="Stats.finance@wales.gsi.gov.uk"/>
    <hyperlink ref="V625" r:id="rId191" display="Stats.finance@wales.gsi.gov.uk"/>
    <hyperlink ref="V626" r:id="rId192" display="Stats.finance@wales.gsi.gov.uk"/>
    <hyperlink ref="V613" r:id="rId193" display="school.Stats@wales.gsi.gov.uk"/>
    <hyperlink ref="V627" r:id="rId194" display="Stats.transport@wales.gsi.gov.uk "/>
    <hyperlink ref="V629" r:id="rId195" display="stats.finance@wales.gsi.gov.uk"/>
    <hyperlink ref="V630" r:id="rId196" display="Stats.finance@wales.gsi.gov.uk"/>
    <hyperlink ref="V637" r:id="rId197" display="research@sportwales.org.uk"/>
    <hyperlink ref="V642" r:id="rId198" display="Research@artswales.org.uk"/>
    <hyperlink ref="V592" r:id="rId199" display="Stats.pss@wales.gsi.gov.uk"/>
    <hyperlink ref="V603" r:id="rId200" display="Stats.nsi@wales.gsi.gov.uk"/>
    <hyperlink ref="V611" r:id="rId201" display="Stats.pss@wales.gsi.gov.uk"/>
    <hyperlink ref="V612" r:id="rId202" display="Stats.pss@wales.gsi.gov.uk"/>
    <hyperlink ref="V615" r:id="rId203" display="school.Stats@wales.gsi.gov.uk"/>
    <hyperlink ref="V616" r:id="rId204" display="school.Stats@wales.gsi.gov.uk"/>
    <hyperlink ref="V617" r:id="rId205" display="school.Stats@wales.gsi.gov.uk"/>
    <hyperlink ref="V618" r:id="rId206" display="school.Stats@wales.gsi.gov.uk"/>
    <hyperlink ref="V619" r:id="rId207" display="school.Stats@wales.gsi.gov.uk"/>
    <hyperlink ref="V620" r:id="rId208" display="school.Stats@wales.gsi.gov.uk"/>
    <hyperlink ref="V621" r:id="rId209" display="Stats.pss@wales.gsi.gov.uk"/>
    <hyperlink ref="V633" r:id="rId210" display="Stats.pss@wales.gsi.gov.uk"/>
    <hyperlink ref="V634" r:id="rId211" display="Stats.pss@wales.gsi.gov.uk"/>
    <hyperlink ref="V635" r:id="rId212" display="Stats.pss@wales.gsi.gov.uk"/>
    <hyperlink ref="V636" r:id="rId213" display="Stats.pss@wales.gsi.gov.uk"/>
    <hyperlink ref="V638" r:id="rId214" display="Stats.pss@wales.gsi.gov.uk"/>
    <hyperlink ref="V651" r:id="rId215" display="economic.Stats@wales.gsi.gov.uk"/>
    <hyperlink ref="V648" r:id="rId216" display="tourismresearch@wales.gsi.gov.uk"/>
    <hyperlink ref="V653" r:id="rId217" display="post16ed.Stats@wales.gsi.gov.uk"/>
    <hyperlink ref="V645" r:id="rId218" display="tourismresearch@wales.gsi.gov.uk"/>
    <hyperlink ref="V602" r:id="rId219" display="school.Stats@wales.gsi.gov.uk"/>
    <hyperlink ref="V591" r:id="rId220" display="tourismresearch@wales.gsi.gov.uk"/>
    <hyperlink ref="V643" r:id="rId221" display="tourismresearch@wales.gsi.gov.uk"/>
    <hyperlink ref="V652" r:id="rId222" display="economic.Stats@wales.gsi.gov.uk"/>
    <hyperlink ref="V561" r:id="rId223"/>
    <hyperlink ref="F646" r:id="rId224"/>
    <hyperlink ref="V111" r:id="rId225"/>
    <hyperlink ref="V112:V146" r:id="rId226" display="paul.hirst@education.gsi.gov.uk"/>
    <hyperlink ref="V148:V154" r:id="rId227" display="paul.hirst@education.gsi.gov.uk"/>
    <hyperlink ref="F555" r:id="rId228"/>
    <hyperlink ref="V377:V442" r:id="rId229" display="info@statistics.gov.uk"/>
    <hyperlink ref="V508" r:id="rId230"/>
    <hyperlink ref="V556" r:id="rId231"/>
    <hyperlink ref="E556" r:id="rId232"/>
    <hyperlink ref="E509" r:id="rId233"/>
    <hyperlink ref="V521" r:id="rId234"/>
    <hyperlink ref="E520" r:id="rId235"/>
    <hyperlink ref="F520" r:id="rId236"/>
    <hyperlink ref="F529" r:id="rId237"/>
    <hyperlink ref="V520" r:id="rId238"/>
    <hyperlink ref="V535" r:id="rId239"/>
    <hyperlink ref="V509" r:id="rId240"/>
    <hyperlink ref="V528" r:id="rId241"/>
    <hyperlink ref="V495" r:id="rId242"/>
    <hyperlink ref="V494" r:id="rId243"/>
    <hyperlink ref="V529" r:id="rId244"/>
    <hyperlink ref="V500" r:id="rId245"/>
    <hyperlink ref="F50" r:id="rId246"/>
    <hyperlink ref="F62" r:id="rId247"/>
    <hyperlink ref="F27" r:id="rId248"/>
    <hyperlink ref="F83" r:id="rId249"/>
    <hyperlink ref="F97" r:id="rId250"/>
    <hyperlink ref="F89" r:id="rId251"/>
    <hyperlink ref="F102" r:id="rId252"/>
    <hyperlink ref="F101" r:id="rId253"/>
    <hyperlink ref="F96" r:id="rId254"/>
    <hyperlink ref="F99" r:id="rId255"/>
    <hyperlink ref="F98" r:id="rId256"/>
    <hyperlink ref="F108" r:id="rId257"/>
    <hyperlink ref="F109" r:id="rId258"/>
    <hyperlink ref="F105" r:id="rId259"/>
    <hyperlink ref="F103" r:id="rId260"/>
    <hyperlink ref="E30" r:id="rId261"/>
    <hyperlink ref="E64" r:id="rId262"/>
    <hyperlink ref="F64" r:id="rId263"/>
    <hyperlink ref="E69" r:id="rId264"/>
    <hyperlink ref="E70" r:id="rId265"/>
    <hyperlink ref="F70" r:id="rId266"/>
    <hyperlink ref="E72" r:id="rId267"/>
    <hyperlink ref="F72" r:id="rId268"/>
    <hyperlink ref="E74" r:id="rId269"/>
    <hyperlink ref="F74" r:id="rId270"/>
    <hyperlink ref="E75" r:id="rId271"/>
    <hyperlink ref="F75" r:id="rId272"/>
    <hyperlink ref="E76" r:id="rId273"/>
    <hyperlink ref="F76" r:id="rId274"/>
    <hyperlink ref="F77" r:id="rId275"/>
    <hyperlink ref="E78" r:id="rId276"/>
    <hyperlink ref="F79" r:id="rId277"/>
    <hyperlink ref="F80" r:id="rId278"/>
    <hyperlink ref="E81" r:id="rId279"/>
    <hyperlink ref="F81" r:id="rId280"/>
    <hyperlink ref="F82" r:id="rId281"/>
    <hyperlink ref="E71" r:id="rId282"/>
    <hyperlink ref="F71" r:id="rId283"/>
    <hyperlink ref="E92" r:id="rId284"/>
    <hyperlink ref="F92" r:id="rId285"/>
    <hyperlink ref="E90" r:id="rId286"/>
    <hyperlink ref="E106" r:id="rId287"/>
    <hyperlink ref="E100" r:id="rId288"/>
    <hyperlink ref="F100" r:id="rId289"/>
    <hyperlink ref="E94" r:id="rId290"/>
    <hyperlink ref="F94" r:id="rId291"/>
    <hyperlink ref="F280" r:id="rId292"/>
    <hyperlink ref="E275" r:id="rId293"/>
    <hyperlink ref="E301" r:id="rId294"/>
    <hyperlink ref="E303" r:id="rId295"/>
    <hyperlink ref="E302" r:id="rId296"/>
    <hyperlink ref="E304" r:id="rId297"/>
    <hyperlink ref="F301" r:id="rId298"/>
    <hyperlink ref="F303" r:id="rId299"/>
    <hyperlink ref="F302" r:id="rId300"/>
    <hyperlink ref="F304" r:id="rId301"/>
    <hyperlink ref="E321" r:id="rId302"/>
    <hyperlink ref="F321" r:id="rId303"/>
    <hyperlink ref="E332" r:id="rId304"/>
    <hyperlink ref="F332" r:id="rId305"/>
    <hyperlink ref="E322" r:id="rId306"/>
    <hyperlink ref="F322" r:id="rId307"/>
    <hyperlink ref="E339" r:id="rId308"/>
    <hyperlink ref="F340" r:id="rId309"/>
    <hyperlink ref="E341" r:id="rId310"/>
    <hyperlink ref="F556" r:id="rId311"/>
    <hyperlink ref="E508" r:id="rId312"/>
    <hyperlink ref="E535" r:id="rId313"/>
    <hyperlink ref="E521" r:id="rId314"/>
    <hyperlink ref="F521" r:id="rId315"/>
    <hyperlink ref="E528" r:id="rId316"/>
    <hyperlink ref="F528" r:id="rId317"/>
    <hyperlink ref="E529" r:id="rId318"/>
    <hyperlink ref="F562" r:id="rId319"/>
    <hyperlink ref="F610" r:id="rId320"/>
    <hyperlink ref="E652" r:id="rId321"/>
    <hyperlink ref="E644" r:id="rId322"/>
    <hyperlink ref="E639" r:id="rId323"/>
    <hyperlink ref="F639" r:id="rId324"/>
    <hyperlink ref="E561" r:id="rId325"/>
    <hyperlink ref="F561" r:id="rId326"/>
    <hyperlink ref="E646" r:id="rId327"/>
    <hyperlink ref="E139" r:id="rId328"/>
    <hyperlink ref="E141" r:id="rId329"/>
    <hyperlink ref="E150" r:id="rId330"/>
    <hyperlink ref="E152" r:id="rId331"/>
    <hyperlink ref="E138" r:id="rId332"/>
    <hyperlink ref="E130" r:id="rId333"/>
    <hyperlink ref="E136" r:id="rId334"/>
    <hyperlink ref="E137" r:id="rId335"/>
    <hyperlink ref="E147" r:id="rId336"/>
    <hyperlink ref="E116" r:id="rId337"/>
    <hyperlink ref="E125" r:id="rId338"/>
    <hyperlink ref="E126" r:id="rId339"/>
    <hyperlink ref="E127" r:id="rId340"/>
    <hyperlink ref="E132" r:id="rId341"/>
    <hyperlink ref="E134" r:id="rId342"/>
    <hyperlink ref="E142" r:id="rId343"/>
    <hyperlink ref="E146" r:id="rId344"/>
    <hyperlink ref="E149" r:id="rId345"/>
    <hyperlink ref="E153" r:id="rId346"/>
    <hyperlink ref="E154" r:id="rId347"/>
    <hyperlink ref="V172" r:id="rId348" display="mailto:anwar.annut@decc.gsi.gov.uk"/>
    <hyperlink ref="V352" r:id="rId349"/>
    <hyperlink ref="V387" r:id="rId350"/>
    <hyperlink ref="V422" r:id="rId351"/>
    <hyperlink ref="V568:V573" r:id="rId352" display="statistics@deni.gov.uk"/>
    <hyperlink ref="V396" r:id="rId353"/>
    <hyperlink ref="V575:V579" r:id="rId354" display="analyticalservices@delni.gov.uk"/>
    <hyperlink ref="V439" r:id="rId355"/>
    <hyperlink ref="V451" r:id="rId356"/>
    <hyperlink ref="V477" r:id="rId357"/>
    <hyperlink ref="V479" r:id="rId358"/>
    <hyperlink ref="V478" r:id="rId359"/>
    <hyperlink ref="V480" r:id="rId360"/>
    <hyperlink ref="V465" r:id="rId361" display="mailto:statistics@dfpni.gov.uk"/>
    <hyperlink ref="V462" r:id="rId362" display="mailto:statistics@dfpni.gov.uk"/>
    <hyperlink ref="V597:V608" r:id="rId363" display="mailto:statistics@dfpni.gov.uk"/>
    <hyperlink ref="V609:V627" r:id="rId364" display="mailto:statistics@dfpni.gov.uk"/>
    <hyperlink ref="V400" r:id="rId365"/>
    <hyperlink ref="V411" r:id="rId366"/>
    <hyperlink ref="V634:V652" r:id="rId367" display="asu@dsdni.gov.uk"/>
    <hyperlink ref="V421" r:id="rId368"/>
    <hyperlink ref="V592:V593" r:id="rId369" display="tourismstatistics@dfpni.gov.uk"/>
    <hyperlink ref="V436" r:id="rId370"/>
    <hyperlink ref="V581:V589" r:id="rId371" display="analyticalservices@detini.gov.uk"/>
    <hyperlink ref="E267" r:id="rId372"/>
    <hyperlink ref="V267" r:id="rId373"/>
    <hyperlink ref="E273" r:id="rId374" tooltip="link to Deprivation of Liberty safeguards "/>
    <hyperlink ref="E157" r:id="rId375"/>
    <hyperlink ref="E122" r:id="rId376"/>
    <hyperlink ref="E119" r:id="rId377"/>
    <hyperlink ref="E159" r:id="rId378"/>
    <hyperlink ref="E158" r:id="rId379"/>
    <hyperlink ref="E156" r:id="rId380"/>
    <hyperlink ref="E121" r:id="rId381"/>
    <hyperlink ref="E123" r:id="rId382"/>
    <hyperlink ref="E120" r:id="rId383"/>
    <hyperlink ref="F336" r:id="rId384"/>
    <hyperlink ref="E316" r:id="rId385"/>
    <hyperlink ref="E257" r:id="rId386"/>
    <hyperlink ref="F84" r:id="rId387"/>
    <hyperlink ref="E84" r:id="rId388"/>
    <hyperlink ref="F68" r:id="rId389"/>
    <hyperlink ref="E66" r:id="rId390"/>
    <hyperlink ref="F7" r:id="rId391"/>
    <hyperlink ref="E7" r:id="rId392"/>
    <hyperlink ref="F86" r:id="rId393"/>
    <hyperlink ref="F85" r:id="rId394"/>
    <hyperlink ref="V482" r:id="rId395"/>
    <hyperlink ref="F482" r:id="rId396"/>
    <hyperlink ref="E482" r:id="rId397"/>
    <hyperlink ref="V483" r:id="rId398"/>
    <hyperlink ref="V570" r:id="rId399" display="Stats.pss@wales.gsi.gov.uk"/>
    <hyperlink ref="V572" r:id="rId400" display="Stats.healthinfo@wales.gsi.gov.uk"/>
    <hyperlink ref="V569" r:id="rId401" display="Stats.finance@wales.gsi.gov.uk"/>
    <hyperlink ref="V568" r:id="rId402" display="Stats.finance@wales.gsi.gov.uk"/>
    <hyperlink ref="V566" r:id="rId403" display="Stats.finance@wales.gsi.gov.uk"/>
    <hyperlink ref="F573" r:id="rId404"/>
    <hyperlink ref="F570" r:id="rId405"/>
    <hyperlink ref="F569" r:id="rId406"/>
    <hyperlink ref="F568" r:id="rId407"/>
    <hyperlink ref="F566" r:id="rId408"/>
    <hyperlink ref="F572" r:id="rId409"/>
    <hyperlink ref="V366" r:id="rId410"/>
    <hyperlink ref="V367" r:id="rId411"/>
    <hyperlink ref="E336" r:id="rId412"/>
    <hyperlink ref="V256" r:id="rId413"/>
    <hyperlink ref="F256" r:id="rId414"/>
    <hyperlink ref="E256" r:id="rId415"/>
    <hyperlink ref="V257" r:id="rId416"/>
    <hyperlink ref="V255" r:id="rId417"/>
    <hyperlink ref="E235" r:id="rId418"/>
    <hyperlink ref="E236" r:id="rId419"/>
    <hyperlink ref="E239" r:id="rId420" tooltip="link to Bus Punctuality"/>
    <hyperlink ref="E238" r:id="rId421" tooltip="link to Blue Badge Disabled Persons Parking Scheme, England"/>
    <hyperlink ref="E237" r:id="rId422" tooltip="link to Annual Public Service Vehicle survey of bus operators"/>
    <hyperlink ref="A239" r:id="rId423" tooltip="link to Bus Punctuality" display="https://www.gov.uk/government/organisations/department-for-transport/series/bus-statistics"/>
    <hyperlink ref="A238" r:id="rId424" tooltip="link to Blue Badge Disabled Persons Parking Scheme, England" display="https://www.gov.uk/government/organisations/department-for-transport/series/disabled-parking-badges-statistics"/>
    <hyperlink ref="A237" r:id="rId425" tooltip="link to Annual Public Service Vehicle survey of bus operators" display="https://www.gov.uk/government/collections/bus-statistics"/>
    <hyperlink ref="V156" r:id="rId426" display="mailto:anwar.annut@decc.gsi.gov.uk"/>
    <hyperlink ref="V86" r:id="rId427"/>
    <hyperlink ref="V97:V110" r:id="rId428" display="market.research@ofcom.org.uk"/>
    <hyperlink ref="V91:V94" r:id="rId429" display="market.research@ofcom.org.uk"/>
    <hyperlink ref="V67" r:id="rId430"/>
    <hyperlink ref="V66" r:id="rId431"/>
    <hyperlink ref="V443" r:id="rId432" display="mailto:statistics@dfpni.gov.uk"/>
  </hyperlinks>
  <pageMargins left="0.7" right="0.7" top="0.75" bottom="0.75" header="0.3" footer="0.3"/>
  <pageSetup paperSize="9" orientation="portrait" r:id="rId433"/>
  <drawing r:id="rId434"/>
</worksheet>
</file>

<file path=xl/worksheets/sheet20.xml><?xml version="1.0" encoding="utf-8"?>
<worksheet xmlns="http://schemas.openxmlformats.org/spreadsheetml/2006/main" xmlns:r="http://schemas.openxmlformats.org/officeDocument/2006/relationships">
  <sheetPr codeName="Sheet24"/>
  <dimension ref="A1:DJ22"/>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1107</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24">
      <c r="A7" s="5" t="s">
        <v>1122</v>
      </c>
      <c r="B7" s="5" t="s">
        <v>1107</v>
      </c>
      <c r="C7" s="51" t="s">
        <v>1300</v>
      </c>
      <c r="D7" s="51" t="s">
        <v>1300</v>
      </c>
      <c r="E7" s="114" t="s">
        <v>1289</v>
      </c>
      <c r="F7" s="114" t="s">
        <v>1289</v>
      </c>
      <c r="G7" s="51" t="s">
        <v>1300</v>
      </c>
      <c r="H7" s="51" t="s">
        <v>1300</v>
      </c>
      <c r="I7" s="51" t="s">
        <v>1300</v>
      </c>
      <c r="J7" s="5" t="s">
        <v>18</v>
      </c>
      <c r="K7" s="3" t="s">
        <v>883</v>
      </c>
      <c r="L7" s="43">
        <v>75</v>
      </c>
      <c r="M7" s="67">
        <v>75</v>
      </c>
      <c r="N7" s="38">
        <v>100</v>
      </c>
      <c r="O7" s="38" t="s">
        <v>63</v>
      </c>
      <c r="P7" s="114" t="s">
        <v>1289</v>
      </c>
      <c r="Q7" s="88" t="s">
        <v>1423</v>
      </c>
      <c r="R7" s="48" t="s">
        <v>210</v>
      </c>
      <c r="S7" s="53" t="s">
        <v>1300</v>
      </c>
      <c r="T7" s="118" t="s">
        <v>1300</v>
      </c>
      <c r="U7" s="53" t="s">
        <v>1300</v>
      </c>
      <c r="V7" s="114" t="s">
        <v>1417</v>
      </c>
    </row>
    <row r="8" spans="1:114" ht="24">
      <c r="A8" s="37" t="s">
        <v>1113</v>
      </c>
      <c r="B8" s="5" t="s">
        <v>1107</v>
      </c>
      <c r="C8" s="51" t="s">
        <v>1300</v>
      </c>
      <c r="D8" s="51" t="s">
        <v>1300</v>
      </c>
      <c r="E8" s="114" t="s">
        <v>1289</v>
      </c>
      <c r="F8" s="114" t="s">
        <v>1289</v>
      </c>
      <c r="G8" s="51" t="s">
        <v>1300</v>
      </c>
      <c r="H8" s="51" t="s">
        <v>1300</v>
      </c>
      <c r="I8" s="51" t="s">
        <v>1300</v>
      </c>
      <c r="J8" s="57" t="s">
        <v>18</v>
      </c>
      <c r="K8" s="57" t="s">
        <v>1112</v>
      </c>
      <c r="L8" s="73">
        <v>1296</v>
      </c>
      <c r="M8" s="73">
        <v>388</v>
      </c>
      <c r="N8" s="38">
        <v>30</v>
      </c>
      <c r="O8" s="52" t="s">
        <v>62</v>
      </c>
      <c r="P8" s="114" t="s">
        <v>1289</v>
      </c>
      <c r="Q8" s="39">
        <v>2490</v>
      </c>
      <c r="R8" s="48" t="s">
        <v>210</v>
      </c>
      <c r="S8" s="53" t="s">
        <v>1300</v>
      </c>
      <c r="T8" s="118" t="s">
        <v>1300</v>
      </c>
      <c r="U8" s="53" t="s">
        <v>1300</v>
      </c>
      <c r="V8" s="114" t="s">
        <v>1417</v>
      </c>
    </row>
    <row r="9" spans="1:114" ht="72">
      <c r="A9" s="68" t="s">
        <v>379</v>
      </c>
      <c r="B9" s="5" t="s">
        <v>1107</v>
      </c>
      <c r="C9" s="51" t="s">
        <v>167</v>
      </c>
      <c r="D9" s="37" t="s">
        <v>381</v>
      </c>
      <c r="E9" s="114" t="s">
        <v>1289</v>
      </c>
      <c r="F9" s="114" t="s">
        <v>1289</v>
      </c>
      <c r="G9" s="37" t="s">
        <v>8</v>
      </c>
      <c r="H9" s="37" t="s">
        <v>382</v>
      </c>
      <c r="I9" s="35" t="s">
        <v>13</v>
      </c>
      <c r="J9" s="37" t="s">
        <v>18</v>
      </c>
      <c r="K9" s="37" t="s">
        <v>19</v>
      </c>
      <c r="L9" s="73">
        <v>9</v>
      </c>
      <c r="M9" s="73">
        <v>8</v>
      </c>
      <c r="N9" s="38">
        <v>89</v>
      </c>
      <c r="O9" s="52" t="s">
        <v>62</v>
      </c>
      <c r="P9" s="44" t="s">
        <v>63</v>
      </c>
      <c r="Q9" s="39">
        <v>40</v>
      </c>
      <c r="R9" s="38" t="s">
        <v>24</v>
      </c>
      <c r="S9" s="44" t="s">
        <v>25</v>
      </c>
      <c r="T9" s="183" t="s">
        <v>1417</v>
      </c>
      <c r="U9" s="114" t="s">
        <v>1417</v>
      </c>
      <c r="V9" s="65" t="s">
        <v>1108</v>
      </c>
    </row>
    <row r="10" spans="1:114" ht="82.5" customHeight="1">
      <c r="A10" s="57" t="s">
        <v>383</v>
      </c>
      <c r="B10" s="5" t="s">
        <v>1107</v>
      </c>
      <c r="C10" s="51" t="s">
        <v>167</v>
      </c>
      <c r="D10" s="37" t="s">
        <v>1109</v>
      </c>
      <c r="E10" s="114" t="s">
        <v>1289</v>
      </c>
      <c r="F10" s="114" t="s">
        <v>1289</v>
      </c>
      <c r="G10" s="37" t="s">
        <v>9</v>
      </c>
      <c r="H10" s="37" t="s">
        <v>384</v>
      </c>
      <c r="I10" s="35" t="s">
        <v>13</v>
      </c>
      <c r="J10" s="37" t="s">
        <v>18</v>
      </c>
      <c r="K10" s="37" t="s">
        <v>815</v>
      </c>
      <c r="L10" s="73">
        <v>1000</v>
      </c>
      <c r="M10" s="73">
        <v>600</v>
      </c>
      <c r="N10" s="38">
        <v>60</v>
      </c>
      <c r="O10" s="52" t="s">
        <v>62</v>
      </c>
      <c r="P10" s="44" t="s">
        <v>63</v>
      </c>
      <c r="Q10" s="39">
        <v>960</v>
      </c>
      <c r="R10" s="38" t="s">
        <v>24</v>
      </c>
      <c r="S10" s="44" t="s">
        <v>25</v>
      </c>
      <c r="T10" s="118" t="s">
        <v>64</v>
      </c>
      <c r="U10" s="114" t="s">
        <v>1417</v>
      </c>
      <c r="V10" s="65" t="s">
        <v>1108</v>
      </c>
    </row>
    <row r="11" spans="1:114" ht="82.5" customHeight="1">
      <c r="A11" s="68" t="s">
        <v>385</v>
      </c>
      <c r="B11" s="5" t="s">
        <v>1107</v>
      </c>
      <c r="C11" s="51" t="s">
        <v>167</v>
      </c>
      <c r="D11" s="37" t="s">
        <v>386</v>
      </c>
      <c r="E11" s="110" t="s">
        <v>1299</v>
      </c>
      <c r="F11" s="110" t="s">
        <v>1299</v>
      </c>
      <c r="G11" s="37" t="s">
        <v>8</v>
      </c>
      <c r="H11" s="37" t="s">
        <v>387</v>
      </c>
      <c r="I11" s="35" t="s">
        <v>13</v>
      </c>
      <c r="J11" s="37" t="s">
        <v>18</v>
      </c>
      <c r="K11" s="37" t="s">
        <v>19</v>
      </c>
      <c r="L11" s="73">
        <v>18</v>
      </c>
      <c r="M11" s="73">
        <v>4</v>
      </c>
      <c r="N11" s="38">
        <v>22</v>
      </c>
      <c r="O11" s="52" t="s">
        <v>62</v>
      </c>
      <c r="P11" s="44" t="s">
        <v>63</v>
      </c>
      <c r="Q11" s="39">
        <v>20</v>
      </c>
      <c r="R11" s="38" t="s">
        <v>24</v>
      </c>
      <c r="S11" s="44" t="s">
        <v>25</v>
      </c>
      <c r="T11" s="183" t="s">
        <v>1417</v>
      </c>
      <c r="U11" s="114" t="s">
        <v>1417</v>
      </c>
      <c r="V11" s="65" t="s">
        <v>1108</v>
      </c>
    </row>
    <row r="12" spans="1:114" ht="82.5" customHeight="1">
      <c r="A12" s="37" t="s">
        <v>1114</v>
      </c>
      <c r="B12" s="5" t="s">
        <v>1107</v>
      </c>
      <c r="C12" s="51" t="s">
        <v>1300</v>
      </c>
      <c r="D12" s="51" t="s">
        <v>1300</v>
      </c>
      <c r="E12" s="114" t="s">
        <v>1289</v>
      </c>
      <c r="F12" s="114" t="s">
        <v>1289</v>
      </c>
      <c r="G12" s="51" t="s">
        <v>1300</v>
      </c>
      <c r="H12" s="51" t="s">
        <v>1300</v>
      </c>
      <c r="I12" s="51" t="s">
        <v>1300</v>
      </c>
      <c r="J12" s="57" t="s">
        <v>18</v>
      </c>
      <c r="K12" s="57" t="s">
        <v>1112</v>
      </c>
      <c r="L12" s="73">
        <v>120</v>
      </c>
      <c r="M12" s="73">
        <v>41</v>
      </c>
      <c r="N12" s="38">
        <v>34</v>
      </c>
      <c r="O12" s="38" t="s">
        <v>63</v>
      </c>
      <c r="P12" s="114" t="s">
        <v>1289</v>
      </c>
      <c r="Q12" s="39">
        <v>130</v>
      </c>
      <c r="R12" s="48" t="s">
        <v>210</v>
      </c>
      <c r="S12" s="53" t="s">
        <v>1300</v>
      </c>
      <c r="T12" s="118" t="s">
        <v>1300</v>
      </c>
      <c r="U12" s="53" t="s">
        <v>1300</v>
      </c>
      <c r="V12" s="114" t="s">
        <v>1417</v>
      </c>
    </row>
    <row r="13" spans="1:114" ht="60">
      <c r="A13" s="68" t="s">
        <v>388</v>
      </c>
      <c r="B13" s="5" t="s">
        <v>1107</v>
      </c>
      <c r="C13" s="51" t="s">
        <v>167</v>
      </c>
      <c r="D13" s="37" t="s">
        <v>389</v>
      </c>
      <c r="E13" s="110" t="s">
        <v>1299</v>
      </c>
      <c r="F13" s="110" t="s">
        <v>1299</v>
      </c>
      <c r="G13" s="37" t="s">
        <v>8</v>
      </c>
      <c r="H13" s="37" t="s">
        <v>390</v>
      </c>
      <c r="I13" s="35" t="s">
        <v>812</v>
      </c>
      <c r="J13" s="37" t="s">
        <v>18</v>
      </c>
      <c r="K13" s="37" t="s">
        <v>19</v>
      </c>
      <c r="L13" s="73">
        <v>41</v>
      </c>
      <c r="M13" s="73">
        <v>30</v>
      </c>
      <c r="N13" s="38">
        <v>73</v>
      </c>
      <c r="O13" s="52" t="s">
        <v>62</v>
      </c>
      <c r="P13" s="44" t="s">
        <v>63</v>
      </c>
      <c r="Q13" s="39">
        <v>200</v>
      </c>
      <c r="R13" s="38" t="s">
        <v>24</v>
      </c>
      <c r="S13" s="44" t="s">
        <v>25</v>
      </c>
      <c r="T13" s="183" t="s">
        <v>1417</v>
      </c>
      <c r="U13" s="114" t="s">
        <v>1417</v>
      </c>
      <c r="V13" s="65" t="s">
        <v>1108</v>
      </c>
    </row>
    <row r="14" spans="1:114" ht="24">
      <c r="A14" s="40" t="s">
        <v>400</v>
      </c>
      <c r="B14" s="5" t="s">
        <v>1107</v>
      </c>
      <c r="C14" s="51" t="s">
        <v>167</v>
      </c>
      <c r="D14" s="3" t="s">
        <v>401</v>
      </c>
      <c r="E14" s="112" t="s">
        <v>1299</v>
      </c>
      <c r="F14" s="112" t="s">
        <v>1299</v>
      </c>
      <c r="G14" s="51" t="s">
        <v>1117</v>
      </c>
      <c r="H14" s="114" t="s">
        <v>1418</v>
      </c>
      <c r="I14" s="35" t="s">
        <v>770</v>
      </c>
      <c r="J14" s="184" t="s">
        <v>1289</v>
      </c>
      <c r="K14" s="5" t="s">
        <v>883</v>
      </c>
      <c r="L14" s="64">
        <v>1000</v>
      </c>
      <c r="M14" s="64">
        <v>1000</v>
      </c>
      <c r="N14" s="38">
        <v>100</v>
      </c>
      <c r="O14" s="52" t="s">
        <v>62</v>
      </c>
      <c r="P14" s="114" t="s">
        <v>1289</v>
      </c>
      <c r="Q14" s="86" t="s">
        <v>1541</v>
      </c>
      <c r="R14" s="44" t="s">
        <v>24</v>
      </c>
      <c r="S14" s="44" t="s">
        <v>45</v>
      </c>
      <c r="T14" s="118">
        <v>2005</v>
      </c>
      <c r="U14" s="56">
        <v>2014</v>
      </c>
      <c r="V14" s="63" t="s">
        <v>1118</v>
      </c>
    </row>
    <row r="15" spans="1:114" ht="24">
      <c r="A15" s="40" t="s">
        <v>1120</v>
      </c>
      <c r="B15" s="5" t="s">
        <v>1107</v>
      </c>
      <c r="C15" s="51" t="s">
        <v>167</v>
      </c>
      <c r="D15" s="3" t="s">
        <v>401</v>
      </c>
      <c r="E15" s="112" t="s">
        <v>1299</v>
      </c>
      <c r="F15" s="112" t="s">
        <v>1299</v>
      </c>
      <c r="G15" s="51" t="s">
        <v>1111</v>
      </c>
      <c r="H15" s="114" t="s">
        <v>1418</v>
      </c>
      <c r="I15" s="35" t="s">
        <v>770</v>
      </c>
      <c r="J15" s="184" t="s">
        <v>1289</v>
      </c>
      <c r="K15" s="5" t="s">
        <v>883</v>
      </c>
      <c r="L15" s="64">
        <v>1010</v>
      </c>
      <c r="M15" s="64">
        <v>1010</v>
      </c>
      <c r="N15" s="38">
        <v>100</v>
      </c>
      <c r="O15" s="52" t="s">
        <v>62</v>
      </c>
      <c r="P15" s="114" t="s">
        <v>1289</v>
      </c>
      <c r="Q15" s="64" t="s">
        <v>1539</v>
      </c>
      <c r="R15" s="114" t="s">
        <v>1289</v>
      </c>
      <c r="S15" s="118" t="s">
        <v>1422</v>
      </c>
      <c r="T15" s="118">
        <v>2001</v>
      </c>
      <c r="U15" s="56">
        <v>2015</v>
      </c>
      <c r="V15" s="63" t="s">
        <v>1118</v>
      </c>
    </row>
    <row r="16" spans="1:114" ht="24">
      <c r="A16" s="40" t="s">
        <v>1119</v>
      </c>
      <c r="B16" s="5" t="s">
        <v>1107</v>
      </c>
      <c r="C16" s="51" t="s">
        <v>167</v>
      </c>
      <c r="D16" s="3" t="s">
        <v>401</v>
      </c>
      <c r="E16" s="112" t="s">
        <v>1299</v>
      </c>
      <c r="F16" s="112" t="s">
        <v>1299</v>
      </c>
      <c r="G16" s="51" t="s">
        <v>8</v>
      </c>
      <c r="H16" s="114" t="s">
        <v>1418</v>
      </c>
      <c r="I16" s="35" t="s">
        <v>770</v>
      </c>
      <c r="J16" s="184" t="s">
        <v>1289</v>
      </c>
      <c r="K16" s="5" t="s">
        <v>883</v>
      </c>
      <c r="L16" s="64">
        <v>1804</v>
      </c>
      <c r="M16" s="64">
        <v>1804</v>
      </c>
      <c r="N16" s="38">
        <v>100</v>
      </c>
      <c r="O16" s="52" t="s">
        <v>62</v>
      </c>
      <c r="P16" s="114" t="s">
        <v>1289</v>
      </c>
      <c r="Q16" s="86" t="s">
        <v>1542</v>
      </c>
      <c r="R16" s="44" t="s">
        <v>24</v>
      </c>
      <c r="S16" s="118" t="s">
        <v>1422</v>
      </c>
      <c r="T16" s="118">
        <v>1995</v>
      </c>
      <c r="U16" s="56">
        <v>2015</v>
      </c>
      <c r="V16" s="63" t="s">
        <v>1118</v>
      </c>
    </row>
    <row r="17" spans="1:22" ht="24">
      <c r="A17" s="40" t="s">
        <v>1121</v>
      </c>
      <c r="B17" s="5" t="s">
        <v>1107</v>
      </c>
      <c r="C17" s="51" t="s">
        <v>167</v>
      </c>
      <c r="D17" s="3" t="s">
        <v>401</v>
      </c>
      <c r="E17" s="112" t="s">
        <v>1299</v>
      </c>
      <c r="F17" s="112" t="s">
        <v>1299</v>
      </c>
      <c r="G17" s="51" t="s">
        <v>11</v>
      </c>
      <c r="H17" s="114" t="s">
        <v>1418</v>
      </c>
      <c r="I17" s="35" t="s">
        <v>770</v>
      </c>
      <c r="J17" s="184" t="s">
        <v>1289</v>
      </c>
      <c r="K17" s="5" t="s">
        <v>883</v>
      </c>
      <c r="L17" s="64">
        <v>1022</v>
      </c>
      <c r="M17" s="64">
        <v>1022</v>
      </c>
      <c r="N17" s="38">
        <v>100</v>
      </c>
      <c r="O17" s="52" t="s">
        <v>62</v>
      </c>
      <c r="P17" s="114" t="s">
        <v>1289</v>
      </c>
      <c r="Q17" s="64" t="s">
        <v>1543</v>
      </c>
      <c r="R17" s="44" t="s">
        <v>24</v>
      </c>
      <c r="S17" s="118" t="s">
        <v>1422</v>
      </c>
      <c r="T17" s="118">
        <v>2001</v>
      </c>
      <c r="U17" s="56">
        <v>2015</v>
      </c>
      <c r="V17" s="63" t="s">
        <v>1118</v>
      </c>
    </row>
    <row r="18" spans="1:22" ht="42" customHeight="1">
      <c r="A18" s="68" t="s">
        <v>391</v>
      </c>
      <c r="B18" s="5" t="s">
        <v>1107</v>
      </c>
      <c r="C18" s="51" t="s">
        <v>167</v>
      </c>
      <c r="D18" s="37" t="s">
        <v>1110</v>
      </c>
      <c r="E18" s="110" t="s">
        <v>1299</v>
      </c>
      <c r="F18" s="110" t="s">
        <v>1299</v>
      </c>
      <c r="G18" s="37" t="s">
        <v>8</v>
      </c>
      <c r="H18" s="37" t="s">
        <v>392</v>
      </c>
      <c r="I18" s="35" t="s">
        <v>812</v>
      </c>
      <c r="J18" s="37" t="s">
        <v>18</v>
      </c>
      <c r="K18" s="37" t="s">
        <v>19</v>
      </c>
      <c r="L18" s="73">
        <v>64</v>
      </c>
      <c r="M18" s="73">
        <v>26</v>
      </c>
      <c r="N18" s="38">
        <v>41</v>
      </c>
      <c r="O18" s="52" t="s">
        <v>62</v>
      </c>
      <c r="P18" s="44" t="s">
        <v>63</v>
      </c>
      <c r="Q18" s="39">
        <v>170</v>
      </c>
      <c r="R18" s="38" t="s">
        <v>24</v>
      </c>
      <c r="S18" s="44" t="s">
        <v>25</v>
      </c>
      <c r="T18" s="183" t="s">
        <v>1417</v>
      </c>
      <c r="U18" s="114" t="s">
        <v>1417</v>
      </c>
      <c r="V18" s="65" t="s">
        <v>1108</v>
      </c>
    </row>
    <row r="19" spans="1:22" ht="41.25" customHeight="1">
      <c r="A19" s="68" t="s">
        <v>393</v>
      </c>
      <c r="B19" s="5" t="s">
        <v>1107</v>
      </c>
      <c r="C19" s="51" t="s">
        <v>167</v>
      </c>
      <c r="D19" s="37" t="s">
        <v>394</v>
      </c>
      <c r="E19" s="110" t="s">
        <v>1299</v>
      </c>
      <c r="F19" s="110" t="s">
        <v>1299</v>
      </c>
      <c r="G19" s="37" t="s">
        <v>8</v>
      </c>
      <c r="H19" s="37" t="s">
        <v>395</v>
      </c>
      <c r="I19" s="35" t="s">
        <v>812</v>
      </c>
      <c r="J19" s="37" t="s">
        <v>18</v>
      </c>
      <c r="K19" s="37" t="s">
        <v>19</v>
      </c>
      <c r="L19" s="73">
        <v>180</v>
      </c>
      <c r="M19" s="73">
        <v>82</v>
      </c>
      <c r="N19" s="38">
        <v>46</v>
      </c>
      <c r="O19" s="52" t="s">
        <v>62</v>
      </c>
      <c r="P19" s="44" t="s">
        <v>63</v>
      </c>
      <c r="Q19" s="39">
        <v>640</v>
      </c>
      <c r="R19" s="38" t="s">
        <v>24</v>
      </c>
      <c r="S19" s="44" t="s">
        <v>25</v>
      </c>
      <c r="T19" s="183" t="s">
        <v>1417</v>
      </c>
      <c r="U19" s="114" t="s">
        <v>1417</v>
      </c>
      <c r="V19" s="65" t="s">
        <v>1108</v>
      </c>
    </row>
    <row r="20" spans="1:22" s="189" customFormat="1" ht="24">
      <c r="A20" s="37" t="s">
        <v>1115</v>
      </c>
      <c r="B20" s="5" t="s">
        <v>1107</v>
      </c>
      <c r="C20" s="51" t="s">
        <v>1300</v>
      </c>
      <c r="D20" s="51" t="s">
        <v>1300</v>
      </c>
      <c r="E20" s="114" t="s">
        <v>1289</v>
      </c>
      <c r="F20" s="114" t="s">
        <v>1289</v>
      </c>
      <c r="G20" s="51" t="s">
        <v>1300</v>
      </c>
      <c r="H20" s="51" t="s">
        <v>1300</v>
      </c>
      <c r="I20" s="51" t="s">
        <v>1300</v>
      </c>
      <c r="J20" s="57" t="s">
        <v>18</v>
      </c>
      <c r="K20" s="57" t="s">
        <v>1116</v>
      </c>
      <c r="L20" s="73">
        <v>32</v>
      </c>
      <c r="M20" s="73">
        <v>22</v>
      </c>
      <c r="N20" s="38">
        <v>69</v>
      </c>
      <c r="O20" s="190" t="s">
        <v>63</v>
      </c>
      <c r="P20" s="114" t="s">
        <v>1289</v>
      </c>
      <c r="Q20" s="39">
        <v>80</v>
      </c>
      <c r="R20" s="48" t="s">
        <v>210</v>
      </c>
      <c r="S20" s="53" t="s">
        <v>1300</v>
      </c>
      <c r="T20" s="118" t="s">
        <v>1300</v>
      </c>
      <c r="U20" s="53" t="s">
        <v>1300</v>
      </c>
      <c r="V20" s="114" t="s">
        <v>1417</v>
      </c>
    </row>
    <row r="21" spans="1:22" s="189" customFormat="1" ht="24">
      <c r="A21" s="5" t="s">
        <v>396</v>
      </c>
      <c r="B21" s="5" t="s">
        <v>1107</v>
      </c>
      <c r="C21" s="51" t="s">
        <v>1300</v>
      </c>
      <c r="D21" s="51" t="s">
        <v>1300</v>
      </c>
      <c r="E21" s="114" t="s">
        <v>1289</v>
      </c>
      <c r="F21" s="114" t="s">
        <v>1289</v>
      </c>
      <c r="G21" s="51" t="s">
        <v>1300</v>
      </c>
      <c r="H21" s="51" t="s">
        <v>1300</v>
      </c>
      <c r="I21" s="51" t="s">
        <v>1300</v>
      </c>
      <c r="J21" s="57" t="s">
        <v>18</v>
      </c>
      <c r="K21" s="57" t="s">
        <v>1112</v>
      </c>
      <c r="L21" s="64">
        <v>46</v>
      </c>
      <c r="M21" s="64">
        <v>9</v>
      </c>
      <c r="N21" s="38">
        <v>20</v>
      </c>
      <c r="O21" s="190" t="s">
        <v>63</v>
      </c>
      <c r="P21" s="114" t="s">
        <v>1289</v>
      </c>
      <c r="Q21" s="70">
        <v>60</v>
      </c>
      <c r="R21" s="48" t="s">
        <v>210</v>
      </c>
      <c r="S21" s="53" t="s">
        <v>1300</v>
      </c>
      <c r="T21" s="118" t="s">
        <v>1300</v>
      </c>
      <c r="U21" s="53" t="s">
        <v>1300</v>
      </c>
      <c r="V21" s="114" t="s">
        <v>1417</v>
      </c>
    </row>
    <row r="22" spans="1:22" s="189" customFormat="1" ht="60">
      <c r="A22" s="68" t="s">
        <v>397</v>
      </c>
      <c r="B22" s="5" t="s">
        <v>1107</v>
      </c>
      <c r="C22" s="51" t="s">
        <v>167</v>
      </c>
      <c r="D22" s="37" t="s">
        <v>398</v>
      </c>
      <c r="E22" s="114" t="s">
        <v>1289</v>
      </c>
      <c r="F22" s="114" t="s">
        <v>1289</v>
      </c>
      <c r="G22" s="37" t="s">
        <v>1111</v>
      </c>
      <c r="H22" s="37" t="s">
        <v>399</v>
      </c>
      <c r="I22" s="35" t="s">
        <v>14</v>
      </c>
      <c r="J22" s="37" t="s">
        <v>18</v>
      </c>
      <c r="K22" s="37" t="s">
        <v>19</v>
      </c>
      <c r="L22" s="73">
        <v>50</v>
      </c>
      <c r="M22" s="73">
        <v>50</v>
      </c>
      <c r="N22" s="38">
        <v>100</v>
      </c>
      <c r="O22" s="188" t="s">
        <v>62</v>
      </c>
      <c r="P22" s="44" t="s">
        <v>63</v>
      </c>
      <c r="Q22" s="39">
        <v>240</v>
      </c>
      <c r="R22" s="38" t="s">
        <v>24</v>
      </c>
      <c r="S22" s="44" t="s">
        <v>25</v>
      </c>
      <c r="T22" s="183" t="s">
        <v>1417</v>
      </c>
      <c r="U22" s="114" t="s">
        <v>1417</v>
      </c>
      <c r="V22" s="65" t="s">
        <v>1108</v>
      </c>
    </row>
  </sheetData>
  <protectedRanges>
    <protectedRange sqref="C261:D264 U261:V264 P261:P264 S261:S264 G261:H264" name="Range1_14_1"/>
    <protectedRange sqref="T261:T264" name="Range1_14_2_1"/>
    <protectedRange sqref="C255:C260 E259:E260 G255:H259 H260" name="Range1_3_29"/>
    <protectedRange sqref="Q261" name="Range2_3_17"/>
    <protectedRange sqref="A49 V49 J49:M49 P49:Q49" name="Range1_3_2_1_2"/>
    <protectedRange sqref="A62 J62:M62 P62:Q62" name="Range2_3_1_1_1"/>
    <protectedRange sqref="U219:V219 A208:A242 P250:P253 C208:D221 C231:D231 D230 C235:H235 D233:E233 C226:E226 D222:H222 F208:H210 C223:D225 F224:H224 C227:D229 F229:H229 C234:D234 F213:H218 G211:H212 F220:H220 G219:H219 G221:H221 G223:H223 G225:H228 G230:H234 J208:N242 P208:S231 P233:S235 P232:Q232 P236:Q242 D232 V208:V218 V220:V231 V234:V245" name="Range1_14_1_1"/>
    <protectedRange sqref="T68:U76 T80:U146 U148 U152 U155 T159:U180 U182:U218 U220:U231 T233:U235 T243:U249 T254:U254 U44:U48 T50:U50 U51:U54 T27:T28 T30:T32 T155:T156 T182:T231 U27:U33 U36:U38 U41" name="Range1_3_4_1_2"/>
    <protectedRange sqref="Q28:R28 J28:M28 V28" name="Range2_3_10_1"/>
    <protectedRange sqref="V27 H29 J27:K27 E33 C27:C33 H31:H33" name="Range1_3_18_1"/>
    <protectedRange sqref="C40 H40" name="Range1_3_19_1"/>
    <protectedRange sqref="A42" name="Range2_3_11_1"/>
    <protectedRange sqref="G43:H43 E41 C41 C43 E43 H41 H44:H48" name="Range1_3_20_1"/>
    <protectedRange sqref="F42 J42:L42 Q42:R42 T42:V42" name="Range2_3_12_1"/>
    <protectedRange sqref="E42 C42 H42" name="Range1_3_1_6_1"/>
    <protectedRange sqref="C44" name="Range1_3_2_3_2"/>
    <protectedRange sqref="A45" name="Range1_3"/>
    <protectedRange sqref="A46" name="Range1_2_2"/>
    <protectedRange sqref="A47" name="Range1_3_21_1"/>
    <protectedRange sqref="D45" name="Range1_1_3"/>
    <protectedRange sqref="D46" name="Range1_1_1_1"/>
    <protectedRange sqref="D47" name="Range1_4_2"/>
    <protectedRange sqref="A53" name="Range1_5_1"/>
    <protectedRange sqref="A54" name="Range1_2_1_2"/>
    <protectedRange sqref="C51:C54 J51:K51" name="Range1_3_22_1"/>
    <protectedRange sqref="D53" name="Range1_1_2_1"/>
    <protectedRange sqref="D54" name="Range1_4_1_1"/>
    <protectedRange sqref="A67" name="Range1_3_23_1"/>
    <protectedRange sqref="J67:K67" name="Range1_3_24_1"/>
    <protectedRange sqref="M67" name="Range1_3_25_1"/>
    <protectedRange sqref="Q67" name="Range1_3_26_1"/>
    <protectedRange sqref="V67" name="Range1_3_27_1"/>
    <protectedRange sqref="J70:K75 D70:D72 H70:H76" name="Range1_3_28_1"/>
    <protectedRange sqref="A243" name="Range2_3_14_1"/>
    <protectedRange sqref="Q243:S243 J243:N243 D243" name="Range2_3_15_1"/>
    <protectedRange sqref="C243:C249 E248:E249 G243:H244 C222 G245:G248 H245:H249" name="Range1_3_29_1"/>
    <protectedRange sqref="Q250" name="Range2_3_17_1"/>
    <protectedRange sqref="A80:A145" name="Range1_7_1"/>
    <protectedRange sqref="D80:D145 F104" name="Range1_1_4_1"/>
    <protectedRange sqref="H80:H145" name="Range1_2_3_1"/>
    <protectedRange sqref="H146:H158" name="Range1_2_1_1_1"/>
    <protectedRange sqref="L80:L145 L155" name="Range1_3_31_1"/>
    <protectedRange sqref="M80:M145 M155" name="Range1_3_32_1"/>
    <protectedRange sqref="P80 P155 R80:S80 R155:S155 V155 V80:V146 P81:S145" name="Range1_3_33_1"/>
    <protectedRange sqref="A148" name="Range2_3_16_2"/>
    <protectedRange sqref="A147" name="Range1_3_2_4_2"/>
    <protectedRange sqref="R148 O148 D148 T148 J148:M148" name="Range2_3_16_1_1"/>
    <protectedRange sqref="C148:C151 E149:E150 G148" name="Range1_3_34_1"/>
    <protectedRange sqref="R147 T147:V147 J147 V148 C147:F147 L147:M147" name="Range1_3_2_5_1"/>
    <protectedRange sqref="E151" name="Range1_3_3_2_1"/>
    <protectedRange sqref="V151:V152" name="Range1_3_2_4_1_1"/>
    <protectedRange sqref="E153 C158 G156 E157:E158 C153:C156" name="Range1_3_35_1"/>
    <protectedRange sqref="E154 C154" name="Range1_3_1_8_1"/>
    <protectedRange sqref="C152 E152" name="Range1_3_2_1_1_1_1"/>
    <protectedRange sqref="E157" name="Range1_3_2_2_1_1_1"/>
    <protectedRange sqref="C157 E157" name="Range1_3_1_1_1_1_1_1"/>
    <protectedRange sqref="E155" name="Range1_3_2_3_1_1"/>
    <protectedRange sqref="Q80:Q145" name="Range1_3_30_1"/>
    <protectedRange sqref="T7:U7" name="Range1_3_4_1"/>
    <protectedRange sqref="U8" name="Range1_3_4_1_1"/>
    <protectedRange sqref="T9:U9" name="Range1_3_4_1_3"/>
    <protectedRange sqref="T10:U10" name="Range1_3_4_1_4"/>
    <protectedRange sqref="A10" name="Range1_7"/>
    <protectedRange sqref="D10" name="Range1_1_4"/>
    <protectedRange sqref="H10" name="Range1_2_3"/>
    <protectedRange sqref="L10" name="Range1_3_31"/>
    <protectedRange sqref="M10" name="Range1_3_32"/>
    <protectedRange sqref="V10 Q10:R10" name="Range1_3_33"/>
    <protectedRange sqref="Q10" name="Range1_3_30"/>
    <protectedRange sqref="T11:U11" name="Range1_3_4_1_5"/>
    <protectedRange sqref="A11" name="Range1_7_2"/>
    <protectedRange sqref="D11" name="Range1_1_4_2"/>
    <protectedRange sqref="H11" name="Range1_2_3_2"/>
    <protectedRange sqref="L11" name="Range1_3_31_2"/>
    <protectedRange sqref="M11" name="Range1_3_32_2"/>
    <protectedRange sqref="V11 Q11:S11" name="Range1_3_33_2"/>
    <protectedRange sqref="Q11" name="Range1_3_30_2"/>
    <protectedRange sqref="T12:U12" name="Range1_3_4_1_6"/>
    <protectedRange sqref="A12" name="Range1_7_3"/>
    <protectedRange sqref="D12" name="Range1_1_4_3"/>
    <protectedRange sqref="L12" name="Range1_3_31_3"/>
    <protectedRange sqref="M12" name="Range1_3_32_3"/>
    <protectedRange sqref="V12 Q12:R12" name="Range1_3_33_3"/>
    <protectedRange sqref="Q12" name="Range1_3_30_3"/>
    <protectedRange sqref="T13:U13" name="Range1_3_4_1_7"/>
    <protectedRange sqref="T14:U17" name="Range1_3_4_1_8"/>
    <protectedRange sqref="A18 J18:M18 V18 Q18" name="Range1_14_1_2"/>
    <protectedRange sqref="T19:U19" name="Range1_3_4_1_9"/>
    <protectedRange sqref="C19 G19:H19" name="Range1_3_29_2"/>
  </protectedRanges>
  <dataConsolidate/>
  <mergeCells count="1">
    <mergeCell ref="C2:E4"/>
  </mergeCells>
  <conditionalFormatting sqref="F7">
    <cfRule type="expression" dxfId="126" priority="3" stopIfTrue="1">
      <formula>#REF!="C"</formula>
    </cfRule>
  </conditionalFormatting>
  <conditionalFormatting sqref="F7 T8 S11 F13:F14 F16:F17">
    <cfRule type="expression" dxfId="125" priority="2" stopIfTrue="1">
      <formula>#REF!="C"</formula>
    </cfRule>
  </conditionalFormatting>
  <conditionalFormatting sqref="F8 E9:F9 F10:F12 E13:F13 E14 E16:E17 F14:F19">
    <cfRule type="expression" dxfId="124" priority="1" stopIfTrue="1">
      <formula>#REF!="C"</formula>
    </cfRule>
  </conditionalFormatting>
  <dataValidations count="3">
    <dataValidation type="list" allowBlank="1" showInputMessage="1" showErrorMessage="1" sqref="I21:I22">
      <formula1>$AV$7:$AV$12</formula1>
    </dataValidation>
    <dataValidation type="list" allowBlank="1" showInputMessage="1" showErrorMessage="1" sqref="K21:K22">
      <formula1>$AU$7:$AU$8</formula1>
    </dataValidation>
    <dataValidation type="list" allowBlank="1" showInputMessage="1" showErrorMessage="1" sqref="O21:O22 T21:U22">
      <formula1>$AW$7:$AW$8</formula1>
    </dataValidation>
  </dataValidations>
  <hyperlinks>
    <hyperlink ref="A9" r:id="rId1" tooltip="link to Forest Nurseries" display="http://www.forestry.gov.uk/forestry/infd-8fme72"/>
    <hyperlink ref="V9" r:id="rId2" display="mailto:Statistics@forestry.gsi.gov.uk"/>
    <hyperlink ref="V10" r:id="rId3" display="info@statistics.gov.uk"/>
    <hyperlink ref="A11" r:id="rId4" tooltip="link to Pellet Survey" display="http://www.forestry.gov.uk/forestry/infd-94ukb2"/>
    <hyperlink ref="E11" r:id="rId5" tooltip="link to Pellet Survey"/>
    <hyperlink ref="V11" r:id="rId6" display="info@statistics.gov.uk"/>
    <hyperlink ref="F11" r:id="rId7" tooltip="link to Pellet Survey"/>
    <hyperlink ref="V12" r:id="rId8" display="info@statistics.gov.uk"/>
    <hyperlink ref="A13" r:id="rId9" tooltip="link to Private Sector Softwood Removals" display="http://www.forestry.gov.uk/forestry/infd-94ujw2"/>
    <hyperlink ref="E13" r:id="rId10" tooltip="link to Private Sector Softwood Removals"/>
    <hyperlink ref="V13" r:id="rId11" display="mailto:Statistics@forestry.gsi.gov.uk"/>
    <hyperlink ref="F13" r:id="rId12" tooltip="link to Private Sector Softwood Removals"/>
    <hyperlink ref="V14" r:id="rId13"/>
    <hyperlink ref="E14" r:id="rId14"/>
    <hyperlink ref="E16" r:id="rId15"/>
    <hyperlink ref="E15" r:id="rId16"/>
    <hyperlink ref="E17" r:id="rId17"/>
    <hyperlink ref="F14" r:id="rId18"/>
    <hyperlink ref="F16" r:id="rId19"/>
    <hyperlink ref="F15" r:id="rId20"/>
    <hyperlink ref="F17" r:id="rId21"/>
    <hyperlink ref="A18" r:id="rId22" tooltip="link to Round Fencing" display="http://www.forestry.gov.uk/forestry/infd-94uk7h"/>
    <hyperlink ref="E18" r:id="rId23" tooltip="link to Round Fencing"/>
    <hyperlink ref="V18" r:id="rId24" display="mailto:Statistics@forestry.gsi.gov.uk"/>
    <hyperlink ref="F18" r:id="rId25" tooltip="link to Round Fencing"/>
    <hyperlink ref="A19" r:id="rId26" tooltip="link to Sawmill" display="http://www.forestry.gov.uk/forestry/infd-94pgy5"/>
    <hyperlink ref="E19" r:id="rId27" tooltip="link to Sawmill"/>
    <hyperlink ref="V19" r:id="rId28" display="mailto:Statistics@forestry.gsi.gov.uk"/>
    <hyperlink ref="F19" r:id="rId29" tooltip="link to Sawmill"/>
    <hyperlink ref="V20" r:id="rId30" display="mailto:statistics@dfpni.gov.uk"/>
    <hyperlink ref="A22" r:id="rId31" tooltip="link to Woodfuel industrial users - Scotland" display="http://scotland.forestry.gov.uk/supporting/strategy-policy-guidance/climate-change-renewable-energy/woodfuel-and-bio-energy"/>
    <hyperlink ref="V22" r:id="rId32" display="mailto:Statistics@forestry.gsi.gov.uk"/>
    <hyperlink ref="V21:V22" r:id="rId33" display="asu@dsdni.gov.uk"/>
  </hyperlinks>
  <pageMargins left="0.7" right="0.7" top="0.75" bottom="0.75" header="0.3" footer="0.3"/>
  <pageSetup paperSize="9" orientation="portrait" r:id="rId34"/>
  <drawing r:id="rId35"/>
</worksheet>
</file>

<file path=xl/worksheets/sheet21.xml><?xml version="1.0" encoding="utf-8"?>
<worksheet xmlns="http://schemas.openxmlformats.org/spreadsheetml/2006/main" xmlns:r="http://schemas.openxmlformats.org/officeDocument/2006/relationships">
  <sheetPr codeName="Sheet25"/>
  <dimension ref="A1:DJ9"/>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1597</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36">
      <c r="A7" s="3" t="s">
        <v>1148</v>
      </c>
      <c r="B7" s="5" t="s">
        <v>1144</v>
      </c>
      <c r="C7" s="40" t="s">
        <v>35</v>
      </c>
      <c r="D7" s="3" t="s">
        <v>1149</v>
      </c>
      <c r="E7" s="114" t="s">
        <v>1289</v>
      </c>
      <c r="F7" s="114" t="s">
        <v>1289</v>
      </c>
      <c r="G7" s="40" t="s">
        <v>9</v>
      </c>
      <c r="H7" s="40" t="s">
        <v>1150</v>
      </c>
      <c r="I7" s="35" t="s">
        <v>812</v>
      </c>
      <c r="J7" s="41" t="s">
        <v>18</v>
      </c>
      <c r="K7" s="41" t="s">
        <v>815</v>
      </c>
      <c r="L7" s="42">
        <v>140</v>
      </c>
      <c r="M7" s="43">
        <v>60</v>
      </c>
      <c r="N7" s="38">
        <v>43</v>
      </c>
      <c r="O7" s="52" t="s">
        <v>62</v>
      </c>
      <c r="P7" s="44" t="s">
        <v>63</v>
      </c>
      <c r="Q7" s="45">
        <v>85.43</v>
      </c>
      <c r="R7" s="44" t="s">
        <v>24</v>
      </c>
      <c r="S7" s="44" t="s">
        <v>31</v>
      </c>
      <c r="T7" s="118" t="s">
        <v>1151</v>
      </c>
      <c r="U7" s="114" t="s">
        <v>1417</v>
      </c>
      <c r="V7" s="82" t="s">
        <v>1147</v>
      </c>
    </row>
    <row r="8" spans="1:114" ht="24">
      <c r="A8" s="37" t="s">
        <v>1152</v>
      </c>
      <c r="B8" s="5" t="s">
        <v>1144</v>
      </c>
      <c r="C8" s="51" t="s">
        <v>1300</v>
      </c>
      <c r="D8" s="51" t="s">
        <v>1300</v>
      </c>
      <c r="E8" s="114" t="s">
        <v>1289</v>
      </c>
      <c r="F8" s="114" t="s">
        <v>1289</v>
      </c>
      <c r="G8" s="51" t="s">
        <v>1300</v>
      </c>
      <c r="H8" s="51" t="s">
        <v>1300</v>
      </c>
      <c r="I8" s="51" t="s">
        <v>1300</v>
      </c>
      <c r="J8" s="37" t="s">
        <v>18</v>
      </c>
      <c r="K8" s="37" t="s">
        <v>815</v>
      </c>
      <c r="L8" s="114" t="s">
        <v>1417</v>
      </c>
      <c r="M8" s="52">
        <v>2000</v>
      </c>
      <c r="N8" s="114" t="s">
        <v>1417</v>
      </c>
      <c r="O8" s="52" t="s">
        <v>62</v>
      </c>
      <c r="P8" s="114" t="s">
        <v>1289</v>
      </c>
      <c r="Q8" s="83">
        <v>14191.67</v>
      </c>
      <c r="R8" s="48" t="s">
        <v>210</v>
      </c>
      <c r="S8" s="53" t="s">
        <v>1300</v>
      </c>
      <c r="T8" s="118" t="s">
        <v>1300</v>
      </c>
      <c r="U8" s="53" t="s">
        <v>1300</v>
      </c>
      <c r="V8" s="84" t="s">
        <v>1147</v>
      </c>
    </row>
    <row r="9" spans="1:114" ht="82.5" customHeight="1">
      <c r="A9" s="3" t="s">
        <v>1143</v>
      </c>
      <c r="B9" s="5" t="s">
        <v>1144</v>
      </c>
      <c r="C9" s="40" t="s">
        <v>371</v>
      </c>
      <c r="D9" s="3" t="s">
        <v>1145</v>
      </c>
      <c r="E9" s="114" t="s">
        <v>1289</v>
      </c>
      <c r="F9" s="114" t="s">
        <v>1289</v>
      </c>
      <c r="G9" s="40" t="s">
        <v>8</v>
      </c>
      <c r="H9" s="40" t="s">
        <v>1146</v>
      </c>
      <c r="I9" s="35" t="s">
        <v>15</v>
      </c>
      <c r="J9" s="41" t="s">
        <v>18</v>
      </c>
      <c r="K9" s="41" t="s">
        <v>19</v>
      </c>
      <c r="L9" s="42">
        <v>47</v>
      </c>
      <c r="M9" s="43">
        <v>43</v>
      </c>
      <c r="N9" s="38">
        <v>91</v>
      </c>
      <c r="O9" s="38" t="s">
        <v>63</v>
      </c>
      <c r="P9" s="44" t="s">
        <v>62</v>
      </c>
      <c r="Q9" s="81">
        <v>1200.0999999999999</v>
      </c>
      <c r="R9" s="44" t="s">
        <v>24</v>
      </c>
      <c r="S9" s="44" t="s">
        <v>25</v>
      </c>
      <c r="T9" s="118">
        <v>2011</v>
      </c>
      <c r="U9" s="114" t="s">
        <v>1417</v>
      </c>
      <c r="V9" s="82" t="s">
        <v>1147</v>
      </c>
    </row>
  </sheetData>
  <protectedRanges>
    <protectedRange sqref="C228:D231 U228:V231 P228:P231 S228:S231 G228:H231" name="Range1_14_1"/>
    <protectedRange sqref="T228:T231" name="Range1_14_2_1"/>
    <protectedRange sqref="C222:C227 E226:E227 G222:H226 H227" name="Range1_3_29"/>
    <protectedRange sqref="Q228" name="Range2_3_17"/>
    <protectedRange sqref="A16 V16 J16:M16 P16:Q16" name="Range1_3_2_1_2"/>
    <protectedRange sqref="A29 J29:M29 P29:Q29" name="Range2_3_1_1_1"/>
    <protectedRange sqref="U186:V186 A175:A209 P217:P220 C175:D188 C198:D198 D197 C202:H202 D200:E200 C193:E193 D189:H189 F175:H177 C190:D192 F191:H191 C194:D196 F196:H196 C201:D201 F180:H185 G178:H179 F187:H187 G186:H186 G188:H188 G190:H190 G192:H195 G197:H201 J175:N209 P175:S198 P200:S202 P199:Q199 P203:Q209 D199 V175:V185 V187:V198 V201:V212" name="Range1_14_1_1"/>
    <protectedRange sqref="T35:U43 T122:T123 T149:T198 T47:U113 U115 U119 U122 T126:U147 U149:U185 U187:U198 T200:U202 T210:U216 T221:U221 U18:U21 U11:U15 T17:U17" name="Range1_3_4_1_2"/>
    <protectedRange sqref="G10:H10 C10 E10 H11:H15" name="Range1_3_20_1"/>
    <protectedRange sqref="C11" name="Range1_3_2_3_2"/>
    <protectedRange sqref="A12" name="Range1_3"/>
    <protectedRange sqref="A13" name="Range1_2_2"/>
    <protectedRange sqref="A14" name="Range1_3_21_1"/>
    <protectedRange sqref="D12" name="Range1_1_3"/>
    <protectedRange sqref="D13" name="Range1_1_1_1"/>
    <protectedRange sqref="D14" name="Range1_4_2"/>
    <protectedRange sqref="A20" name="Range1_5_1"/>
    <protectedRange sqref="A21" name="Range1_2_1_2"/>
    <protectedRange sqref="C18:C21 J18:K18" name="Range1_3_22_1"/>
    <protectedRange sqref="D20" name="Range1_1_2_1"/>
    <protectedRange sqref="D21" name="Range1_4_1_1"/>
    <protectedRange sqref="A34" name="Range1_3_23_1"/>
    <protectedRange sqref="J34:K34" name="Range1_3_24_1"/>
    <protectedRange sqref="M34" name="Range1_3_25_1"/>
    <protectedRange sqref="Q34" name="Range1_3_26_1"/>
    <protectedRange sqref="V34" name="Range1_3_27_1"/>
    <protectedRange sqref="J37:K42 D37:D39 H37:H43" name="Range1_3_28_1"/>
    <protectedRange sqref="A210" name="Range2_3_14_1"/>
    <protectedRange sqref="Q210:S210 J210:N210 D210" name="Range2_3_15_1"/>
    <protectedRange sqref="C210:C216 E215:E216 G210:H211 C189 G212:G215 H212:H216" name="Range1_3_29_1"/>
    <protectedRange sqref="Q217" name="Range2_3_17_1"/>
    <protectedRange sqref="A47:A112" name="Range1_7_1"/>
    <protectedRange sqref="D47:D112 F71" name="Range1_1_4_1"/>
    <protectedRange sqref="H47:H112" name="Range1_2_3_1"/>
    <protectedRange sqref="H113:H125" name="Range1_2_1_1_1"/>
    <protectedRange sqref="L47:L112 L122" name="Range1_3_31_1"/>
    <protectedRange sqref="M47:M112 M122" name="Range1_3_32_1"/>
    <protectedRange sqref="P47 P122 R47:S47 R122:S122 V122 V47:V113 P48:S112" name="Range1_3_33_1"/>
    <protectedRange sqref="A115" name="Range2_3_16_2"/>
    <protectedRange sqref="A114" name="Range1_3_2_4_2"/>
    <protectedRange sqref="R115 O115 D115 T115 J115:M115" name="Range2_3_16_1_1"/>
    <protectedRange sqref="C115:C118 E116:E117 G115" name="Range1_3_34_1"/>
    <protectedRange sqref="R114 T114:V114 J114 V115 C114:F114 L114:M114" name="Range1_3_2_5_1"/>
    <protectedRange sqref="E118" name="Range1_3_3_2_1"/>
    <protectedRange sqref="V118:V119" name="Range1_3_2_4_1_1"/>
    <protectedRange sqref="E120 C125 G123 E124:E125 C120:C123" name="Range1_3_35_1"/>
    <protectedRange sqref="E121 C121" name="Range1_3_1_8_1"/>
    <protectedRange sqref="C119 E119" name="Range1_3_2_1_1_1_1"/>
    <protectedRange sqref="E124" name="Range1_3_2_2_1_1_1"/>
    <protectedRange sqref="C124 E124" name="Range1_3_1_1_1_1_1_1"/>
    <protectedRange sqref="E122" name="Range1_3_2_3_1_1"/>
    <protectedRange sqref="Q47:Q112" name="Range1_3_30_1"/>
    <protectedRange sqref="U7" name="Range1_3_4_1"/>
    <protectedRange sqref="U8" name="Range1_3_4_1_1"/>
    <protectedRange sqref="T9:U9" name="Range1_3_4_1_3"/>
    <protectedRange sqref="A9" name="Range1_7"/>
    <protectedRange sqref="D9" name="Range1_1_4"/>
    <protectedRange sqref="H9" name="Range1_2_3"/>
    <protectedRange sqref="L9" name="Range1_3_31"/>
    <protectedRange sqref="M9:N9" name="Range1_3_32"/>
    <protectedRange sqref="V9 Q9:R9" name="Range1_3_33"/>
    <protectedRange sqref="Q9" name="Range1_3_30"/>
  </protectedRanges>
  <dataConsolidate/>
  <mergeCells count="1">
    <mergeCell ref="C2:E4"/>
  </mergeCells>
  <conditionalFormatting sqref="T7 S8:T8">
    <cfRule type="expression" dxfId="123" priority="2" stopIfTrue="1">
      <formula>#REF!="C"</formula>
    </cfRule>
  </conditionalFormatting>
  <conditionalFormatting sqref="F7:F9">
    <cfRule type="expression" dxfId="122" priority="1" stopIfTrue="1">
      <formula>#REF!="C"</formula>
    </cfRule>
  </conditionalFormatting>
  <dataValidations count="1">
    <dataValidation type="list" allowBlank="1" showInputMessage="1" showErrorMessage="1" sqref="S9">
      <formula1>$AS$7:$AS$14</formula1>
    </dataValidation>
  </dataValidations>
  <hyperlinks>
    <hyperlink ref="V9" r:id="rId1" display="info@statistics.gov.uk"/>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sheetPr codeName="Sheet26"/>
  <dimension ref="A1:DJ29"/>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1598</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67.5" customHeight="1">
      <c r="A7" s="232" t="s">
        <v>403</v>
      </c>
      <c r="B7" s="98" t="s">
        <v>1129</v>
      </c>
      <c r="C7" s="232" t="s">
        <v>60</v>
      </c>
      <c r="D7" s="232" t="s">
        <v>405</v>
      </c>
      <c r="E7" s="206" t="s">
        <v>1289</v>
      </c>
      <c r="F7" s="206" t="s">
        <v>1289</v>
      </c>
      <c r="G7" s="91" t="s">
        <v>8</v>
      </c>
      <c r="H7" s="232" t="s">
        <v>406</v>
      </c>
      <c r="I7" s="35" t="s">
        <v>812</v>
      </c>
      <c r="J7" s="207" t="s">
        <v>18</v>
      </c>
      <c r="K7" s="207" t="s">
        <v>19</v>
      </c>
      <c r="L7" s="206" t="s">
        <v>1417</v>
      </c>
      <c r="M7" s="233">
        <v>950</v>
      </c>
      <c r="N7" s="206" t="s">
        <v>1417</v>
      </c>
      <c r="O7" s="212" t="s">
        <v>62</v>
      </c>
      <c r="P7" s="90" t="s">
        <v>62</v>
      </c>
      <c r="Q7" s="234">
        <v>7034.75</v>
      </c>
      <c r="R7" s="90" t="s">
        <v>24</v>
      </c>
      <c r="S7" s="90" t="s">
        <v>25</v>
      </c>
      <c r="T7" s="210" t="s">
        <v>1417</v>
      </c>
      <c r="U7" s="206" t="s">
        <v>1417</v>
      </c>
      <c r="V7" s="235" t="s">
        <v>407</v>
      </c>
    </row>
    <row r="8" spans="1:114" ht="54.75" customHeight="1">
      <c r="A8" s="89" t="s">
        <v>1139</v>
      </c>
      <c r="B8" s="98" t="s">
        <v>1129</v>
      </c>
      <c r="C8" s="105" t="s">
        <v>1300</v>
      </c>
      <c r="D8" s="105" t="s">
        <v>1300</v>
      </c>
      <c r="E8" s="206" t="s">
        <v>1289</v>
      </c>
      <c r="F8" s="206" t="s">
        <v>1289</v>
      </c>
      <c r="G8" s="105" t="s">
        <v>1300</v>
      </c>
      <c r="H8" s="105" t="s">
        <v>1300</v>
      </c>
      <c r="I8" s="105" t="s">
        <v>1300</v>
      </c>
      <c r="J8" s="89" t="s">
        <v>18</v>
      </c>
      <c r="K8" s="90" t="s">
        <v>883</v>
      </c>
      <c r="L8" s="206" t="s">
        <v>1417</v>
      </c>
      <c r="M8" s="215">
        <v>1316</v>
      </c>
      <c r="N8" s="206" t="s">
        <v>1417</v>
      </c>
      <c r="O8" s="35" t="s">
        <v>63</v>
      </c>
      <c r="P8" s="206" t="s">
        <v>1289</v>
      </c>
      <c r="Q8" s="215" t="s">
        <v>1438</v>
      </c>
      <c r="R8" s="100" t="s">
        <v>210</v>
      </c>
      <c r="S8" s="105" t="s">
        <v>1300</v>
      </c>
      <c r="T8" s="94" t="s">
        <v>1300</v>
      </c>
      <c r="U8" s="105" t="s">
        <v>1300</v>
      </c>
      <c r="V8" s="235" t="s">
        <v>1131</v>
      </c>
    </row>
    <row r="9" spans="1:114" ht="51" customHeight="1">
      <c r="A9" s="103" t="s">
        <v>1134</v>
      </c>
      <c r="B9" s="98" t="s">
        <v>1129</v>
      </c>
      <c r="C9" s="105" t="s">
        <v>1300</v>
      </c>
      <c r="D9" s="105" t="s">
        <v>1300</v>
      </c>
      <c r="E9" s="206" t="s">
        <v>1289</v>
      </c>
      <c r="F9" s="206" t="s">
        <v>1289</v>
      </c>
      <c r="G9" s="105" t="s">
        <v>1300</v>
      </c>
      <c r="H9" s="105" t="s">
        <v>1300</v>
      </c>
      <c r="I9" s="105" t="s">
        <v>1300</v>
      </c>
      <c r="J9" s="100" t="s">
        <v>18</v>
      </c>
      <c r="K9" s="100" t="s">
        <v>19</v>
      </c>
      <c r="L9" s="212">
        <v>1500</v>
      </c>
      <c r="M9" s="212">
        <v>1500</v>
      </c>
      <c r="N9" s="35">
        <v>100</v>
      </c>
      <c r="O9" s="35" t="s">
        <v>63</v>
      </c>
      <c r="P9" s="206" t="s">
        <v>1289</v>
      </c>
      <c r="Q9" s="218">
        <v>9655</v>
      </c>
      <c r="R9" s="100" t="s">
        <v>210</v>
      </c>
      <c r="S9" s="105" t="s">
        <v>1300</v>
      </c>
      <c r="T9" s="94" t="s">
        <v>1300</v>
      </c>
      <c r="U9" s="105" t="s">
        <v>1300</v>
      </c>
      <c r="V9" s="206" t="s">
        <v>1289</v>
      </c>
    </row>
    <row r="10" spans="1:114" ht="168">
      <c r="A10" s="90" t="s">
        <v>430</v>
      </c>
      <c r="B10" s="98" t="s">
        <v>1129</v>
      </c>
      <c r="C10" s="89" t="s">
        <v>23</v>
      </c>
      <c r="D10" s="90" t="s">
        <v>431</v>
      </c>
      <c r="E10" s="257" t="s">
        <v>1299</v>
      </c>
      <c r="F10" s="206" t="s">
        <v>1289</v>
      </c>
      <c r="G10" s="105" t="s">
        <v>9</v>
      </c>
      <c r="H10" s="206" t="s">
        <v>1418</v>
      </c>
      <c r="I10" s="35" t="s">
        <v>770</v>
      </c>
      <c r="J10" s="89" t="s">
        <v>18</v>
      </c>
      <c r="K10" s="89" t="s">
        <v>883</v>
      </c>
      <c r="L10" s="208">
        <v>2523</v>
      </c>
      <c r="M10" s="208">
        <v>1463</v>
      </c>
      <c r="N10" s="35">
        <v>58</v>
      </c>
      <c r="O10" s="35" t="s">
        <v>63</v>
      </c>
      <c r="P10" s="90" t="s">
        <v>63</v>
      </c>
      <c r="Q10" s="208" t="s">
        <v>1462</v>
      </c>
      <c r="R10" s="89" t="s">
        <v>24</v>
      </c>
      <c r="S10" s="90" t="s">
        <v>25</v>
      </c>
      <c r="T10" s="210" t="s">
        <v>1417</v>
      </c>
      <c r="U10" s="206" t="s">
        <v>1417</v>
      </c>
      <c r="V10" s="235" t="s">
        <v>1131</v>
      </c>
      <c r="W10" s="20"/>
      <c r="X10" s="22"/>
    </row>
    <row r="11" spans="1:114" ht="180">
      <c r="A11" s="232" t="s">
        <v>408</v>
      </c>
      <c r="B11" s="98" t="s">
        <v>1129</v>
      </c>
      <c r="C11" s="232" t="s">
        <v>23</v>
      </c>
      <c r="D11" s="232" t="s">
        <v>409</v>
      </c>
      <c r="E11" s="206" t="s">
        <v>1289</v>
      </c>
      <c r="F11" s="206" t="s">
        <v>1289</v>
      </c>
      <c r="G11" s="91" t="s">
        <v>8</v>
      </c>
      <c r="H11" s="232" t="s">
        <v>410</v>
      </c>
      <c r="I11" s="35" t="s">
        <v>14</v>
      </c>
      <c r="J11" s="207" t="s">
        <v>18</v>
      </c>
      <c r="K11" s="207" t="s">
        <v>19</v>
      </c>
      <c r="L11" s="233">
        <v>1335</v>
      </c>
      <c r="M11" s="233">
        <v>508</v>
      </c>
      <c r="N11" s="35">
        <v>38</v>
      </c>
      <c r="O11" s="35" t="s">
        <v>63</v>
      </c>
      <c r="P11" s="90" t="s">
        <v>63</v>
      </c>
      <c r="Q11" s="234">
        <v>5601.5466666666671</v>
      </c>
      <c r="R11" s="90" t="s">
        <v>24</v>
      </c>
      <c r="S11" s="35" t="s">
        <v>1447</v>
      </c>
      <c r="T11" s="210" t="s">
        <v>1417</v>
      </c>
      <c r="U11" s="206" t="s">
        <v>1417</v>
      </c>
      <c r="V11" s="235" t="s">
        <v>407</v>
      </c>
      <c r="W11" s="20"/>
      <c r="X11" s="22"/>
    </row>
    <row r="12" spans="1:114" ht="48">
      <c r="A12" s="232" t="s">
        <v>411</v>
      </c>
      <c r="B12" s="98" t="s">
        <v>1129</v>
      </c>
      <c r="C12" s="232" t="s">
        <v>23</v>
      </c>
      <c r="D12" s="232" t="s">
        <v>412</v>
      </c>
      <c r="E12" s="206" t="s">
        <v>1289</v>
      </c>
      <c r="F12" s="206" t="s">
        <v>1289</v>
      </c>
      <c r="G12" s="91" t="s">
        <v>8</v>
      </c>
      <c r="H12" s="232" t="s">
        <v>413</v>
      </c>
      <c r="I12" s="35" t="s">
        <v>14</v>
      </c>
      <c r="J12" s="207" t="s">
        <v>18</v>
      </c>
      <c r="K12" s="207" t="s">
        <v>19</v>
      </c>
      <c r="L12" s="233">
        <v>7500</v>
      </c>
      <c r="M12" s="233">
        <v>2100</v>
      </c>
      <c r="N12" s="103">
        <v>28.000000000000004</v>
      </c>
      <c r="O12" s="35" t="s">
        <v>63</v>
      </c>
      <c r="P12" s="90" t="s">
        <v>63</v>
      </c>
      <c r="Q12" s="234">
        <v>18645.669999999998</v>
      </c>
      <c r="R12" s="90" t="s">
        <v>24</v>
      </c>
      <c r="S12" s="90" t="s">
        <v>25</v>
      </c>
      <c r="T12" s="210" t="s">
        <v>1417</v>
      </c>
      <c r="U12" s="206" t="s">
        <v>1417</v>
      </c>
      <c r="V12" s="235" t="s">
        <v>407</v>
      </c>
    </row>
    <row r="13" spans="1:114" ht="48">
      <c r="A13" s="90" t="s">
        <v>1133</v>
      </c>
      <c r="B13" s="98" t="s">
        <v>1129</v>
      </c>
      <c r="C13" s="105" t="s">
        <v>1300</v>
      </c>
      <c r="D13" s="105" t="s">
        <v>1300</v>
      </c>
      <c r="E13" s="206" t="s">
        <v>1289</v>
      </c>
      <c r="F13" s="206" t="s">
        <v>1289</v>
      </c>
      <c r="G13" s="105" t="s">
        <v>1300</v>
      </c>
      <c r="H13" s="105" t="s">
        <v>1300</v>
      </c>
      <c r="I13" s="105" t="s">
        <v>1300</v>
      </c>
      <c r="J13" s="100" t="s">
        <v>18</v>
      </c>
      <c r="K13" s="35" t="s">
        <v>19</v>
      </c>
      <c r="L13" s="212">
        <v>400</v>
      </c>
      <c r="M13" s="212">
        <v>35</v>
      </c>
      <c r="N13" s="35">
        <v>9</v>
      </c>
      <c r="O13" s="35" t="s">
        <v>63</v>
      </c>
      <c r="P13" s="206" t="s">
        <v>1289</v>
      </c>
      <c r="Q13" s="269">
        <v>1085.4000000000001</v>
      </c>
      <c r="R13" s="100" t="s">
        <v>210</v>
      </c>
      <c r="S13" s="105" t="s">
        <v>1300</v>
      </c>
      <c r="T13" s="94" t="s">
        <v>1300</v>
      </c>
      <c r="U13" s="105" t="s">
        <v>1300</v>
      </c>
      <c r="V13" s="235" t="s">
        <v>1131</v>
      </c>
    </row>
    <row r="14" spans="1:114" ht="48">
      <c r="A14" s="90" t="s">
        <v>435</v>
      </c>
      <c r="B14" s="98" t="s">
        <v>1129</v>
      </c>
      <c r="C14" s="89" t="s">
        <v>23</v>
      </c>
      <c r="D14" s="90" t="s">
        <v>436</v>
      </c>
      <c r="E14" s="206" t="s">
        <v>1289</v>
      </c>
      <c r="F14" s="206" t="s">
        <v>1289</v>
      </c>
      <c r="G14" s="105" t="s">
        <v>8</v>
      </c>
      <c r="H14" s="90" t="s">
        <v>437</v>
      </c>
      <c r="I14" s="35" t="s">
        <v>14</v>
      </c>
      <c r="J14" s="90" t="s">
        <v>18</v>
      </c>
      <c r="K14" s="89" t="s">
        <v>883</v>
      </c>
      <c r="L14" s="213">
        <v>10000</v>
      </c>
      <c r="M14" s="213">
        <v>300</v>
      </c>
      <c r="N14" s="35">
        <v>3</v>
      </c>
      <c r="O14" s="35" t="s">
        <v>63</v>
      </c>
      <c r="P14" s="90" t="s">
        <v>63</v>
      </c>
      <c r="Q14" s="214" t="s">
        <v>1472</v>
      </c>
      <c r="R14" s="90" t="s">
        <v>24</v>
      </c>
      <c r="S14" s="90" t="s">
        <v>25</v>
      </c>
      <c r="T14" s="210" t="s">
        <v>1417</v>
      </c>
      <c r="U14" s="206" t="s">
        <v>1417</v>
      </c>
      <c r="V14" s="235" t="s">
        <v>1131</v>
      </c>
      <c r="W14" s="31"/>
    </row>
    <row r="15" spans="1:114" ht="60">
      <c r="A15" s="232" t="s">
        <v>414</v>
      </c>
      <c r="B15" s="98" t="s">
        <v>1129</v>
      </c>
      <c r="C15" s="232" t="s">
        <v>23</v>
      </c>
      <c r="D15" s="232" t="s">
        <v>415</v>
      </c>
      <c r="E15" s="117" t="s">
        <v>1299</v>
      </c>
      <c r="F15" s="117" t="s">
        <v>1299</v>
      </c>
      <c r="G15" s="91" t="s">
        <v>8</v>
      </c>
      <c r="H15" s="273" t="s">
        <v>1130</v>
      </c>
      <c r="I15" s="35" t="s">
        <v>852</v>
      </c>
      <c r="J15" s="207" t="s">
        <v>18</v>
      </c>
      <c r="K15" s="207" t="s">
        <v>19</v>
      </c>
      <c r="L15" s="233">
        <v>90</v>
      </c>
      <c r="M15" s="233">
        <v>90</v>
      </c>
      <c r="N15" s="35">
        <v>100</v>
      </c>
      <c r="O15" s="35" t="s">
        <v>63</v>
      </c>
      <c r="P15" s="90" t="s">
        <v>63</v>
      </c>
      <c r="Q15" s="234">
        <v>434.47499999999997</v>
      </c>
      <c r="R15" s="90" t="s">
        <v>24</v>
      </c>
      <c r="S15" s="90" t="s">
        <v>25</v>
      </c>
      <c r="T15" s="94" t="s">
        <v>47</v>
      </c>
      <c r="U15" s="206" t="s">
        <v>1417</v>
      </c>
      <c r="V15" s="235" t="s">
        <v>1131</v>
      </c>
      <c r="W15" s="31"/>
    </row>
    <row r="16" spans="1:114" ht="60">
      <c r="A16" s="232" t="s">
        <v>414</v>
      </c>
      <c r="B16" s="98" t="s">
        <v>1129</v>
      </c>
      <c r="C16" s="232" t="s">
        <v>23</v>
      </c>
      <c r="D16" s="232" t="s">
        <v>415</v>
      </c>
      <c r="E16" s="117" t="s">
        <v>1299</v>
      </c>
      <c r="F16" s="117" t="s">
        <v>1299</v>
      </c>
      <c r="G16" s="91" t="s">
        <v>8</v>
      </c>
      <c r="H16" s="273" t="s">
        <v>1130</v>
      </c>
      <c r="I16" s="35" t="s">
        <v>852</v>
      </c>
      <c r="J16" s="207" t="s">
        <v>18</v>
      </c>
      <c r="K16" s="89" t="s">
        <v>883</v>
      </c>
      <c r="L16" s="233">
        <v>60</v>
      </c>
      <c r="M16" s="233">
        <v>60</v>
      </c>
      <c r="N16" s="35">
        <v>100</v>
      </c>
      <c r="O16" s="35" t="s">
        <v>63</v>
      </c>
      <c r="P16" s="90" t="s">
        <v>63</v>
      </c>
      <c r="Q16" s="274" t="s">
        <v>1493</v>
      </c>
      <c r="R16" s="90" t="s">
        <v>24</v>
      </c>
      <c r="S16" s="90" t="s">
        <v>25</v>
      </c>
      <c r="T16" s="94" t="s">
        <v>47</v>
      </c>
      <c r="U16" s="206" t="s">
        <v>1417</v>
      </c>
      <c r="V16" s="235" t="s">
        <v>1131</v>
      </c>
      <c r="W16" s="31"/>
    </row>
    <row r="17" spans="1:23" ht="78.75" customHeight="1">
      <c r="A17" s="232" t="s">
        <v>416</v>
      </c>
      <c r="B17" s="98" t="s">
        <v>1129</v>
      </c>
      <c r="C17" s="232" t="s">
        <v>23</v>
      </c>
      <c r="D17" s="232" t="s">
        <v>417</v>
      </c>
      <c r="E17" s="206" t="s">
        <v>1289</v>
      </c>
      <c r="F17" s="206" t="s">
        <v>1289</v>
      </c>
      <c r="G17" s="91" t="s">
        <v>8</v>
      </c>
      <c r="H17" s="275" t="s">
        <v>1132</v>
      </c>
      <c r="I17" s="35" t="s">
        <v>14</v>
      </c>
      <c r="J17" s="207" t="s">
        <v>18</v>
      </c>
      <c r="K17" s="207" t="s">
        <v>19</v>
      </c>
      <c r="L17" s="233">
        <v>7251.5</v>
      </c>
      <c r="M17" s="233">
        <v>2206</v>
      </c>
      <c r="N17" s="35">
        <v>30</v>
      </c>
      <c r="O17" s="35" t="s">
        <v>63</v>
      </c>
      <c r="P17" s="90" t="s">
        <v>63</v>
      </c>
      <c r="Q17" s="234">
        <v>10915.701624999998</v>
      </c>
      <c r="R17" s="90" t="s">
        <v>24</v>
      </c>
      <c r="S17" s="232" t="s">
        <v>37</v>
      </c>
      <c r="T17" s="94">
        <v>2010</v>
      </c>
      <c r="U17" s="206" t="s">
        <v>1417</v>
      </c>
      <c r="V17" s="235" t="s">
        <v>1131</v>
      </c>
      <c r="W17" s="31"/>
    </row>
    <row r="18" spans="1:23" ht="68.25" customHeight="1">
      <c r="A18" s="232" t="s">
        <v>416</v>
      </c>
      <c r="B18" s="98" t="s">
        <v>1129</v>
      </c>
      <c r="C18" s="89" t="s">
        <v>23</v>
      </c>
      <c r="D18" s="232" t="s">
        <v>417</v>
      </c>
      <c r="E18" s="206" t="s">
        <v>1289</v>
      </c>
      <c r="F18" s="206" t="s">
        <v>1289</v>
      </c>
      <c r="G18" s="105" t="s">
        <v>8</v>
      </c>
      <c r="H18" s="90" t="s">
        <v>429</v>
      </c>
      <c r="I18" s="35" t="s">
        <v>14</v>
      </c>
      <c r="J18" s="249" t="s">
        <v>18</v>
      </c>
      <c r="K18" s="89" t="s">
        <v>883</v>
      </c>
      <c r="L18" s="213">
        <v>78761.75</v>
      </c>
      <c r="M18" s="213">
        <v>2031.25</v>
      </c>
      <c r="N18" s="35">
        <v>3</v>
      </c>
      <c r="O18" s="35" t="s">
        <v>63</v>
      </c>
      <c r="P18" s="90" t="s">
        <v>63</v>
      </c>
      <c r="Q18" s="214" t="s">
        <v>1494</v>
      </c>
      <c r="R18" s="90" t="s">
        <v>24</v>
      </c>
      <c r="S18" s="90" t="s">
        <v>37</v>
      </c>
      <c r="T18" s="210" t="s">
        <v>1417</v>
      </c>
      <c r="U18" s="206" t="s">
        <v>1417</v>
      </c>
      <c r="V18" s="235" t="s">
        <v>1131</v>
      </c>
      <c r="W18" s="31"/>
    </row>
    <row r="19" spans="1:23" ht="70.5" customHeight="1">
      <c r="A19" s="232" t="s">
        <v>418</v>
      </c>
      <c r="B19" s="98" t="s">
        <v>1129</v>
      </c>
      <c r="C19" s="232" t="s">
        <v>60</v>
      </c>
      <c r="D19" s="232" t="s">
        <v>419</v>
      </c>
      <c r="E19" s="206" t="s">
        <v>1289</v>
      </c>
      <c r="F19" s="117" t="s">
        <v>1299</v>
      </c>
      <c r="G19" s="91" t="s">
        <v>8</v>
      </c>
      <c r="H19" s="232" t="s">
        <v>420</v>
      </c>
      <c r="I19" s="35" t="s">
        <v>812</v>
      </c>
      <c r="J19" s="207" t="s">
        <v>18</v>
      </c>
      <c r="K19" s="207" t="s">
        <v>19</v>
      </c>
      <c r="L19" s="206" t="s">
        <v>1417</v>
      </c>
      <c r="M19" s="233">
        <v>29687.916666666668</v>
      </c>
      <c r="N19" s="206" t="s">
        <v>1417</v>
      </c>
      <c r="O19" s="212" t="s">
        <v>62</v>
      </c>
      <c r="P19" s="90" t="s">
        <v>62</v>
      </c>
      <c r="Q19" s="234">
        <v>526510.22672999999</v>
      </c>
      <c r="R19" s="90" t="s">
        <v>24</v>
      </c>
      <c r="S19" s="232" t="s">
        <v>31</v>
      </c>
      <c r="T19" s="210" t="s">
        <v>1417</v>
      </c>
      <c r="U19" s="206" t="s">
        <v>1417</v>
      </c>
      <c r="V19" s="235" t="s">
        <v>1131</v>
      </c>
      <c r="W19" s="31"/>
    </row>
    <row r="20" spans="1:23" ht="82.5" customHeight="1">
      <c r="A20" s="103" t="s">
        <v>1135</v>
      </c>
      <c r="B20" s="98" t="s">
        <v>1129</v>
      </c>
      <c r="C20" s="105" t="s">
        <v>1300</v>
      </c>
      <c r="D20" s="105" t="s">
        <v>1300</v>
      </c>
      <c r="E20" s="206" t="s">
        <v>1289</v>
      </c>
      <c r="F20" s="206" t="s">
        <v>1289</v>
      </c>
      <c r="G20" s="105" t="s">
        <v>1300</v>
      </c>
      <c r="H20" s="105" t="s">
        <v>1300</v>
      </c>
      <c r="I20" s="105" t="s">
        <v>1300</v>
      </c>
      <c r="J20" s="100" t="s">
        <v>18</v>
      </c>
      <c r="K20" s="100" t="s">
        <v>19</v>
      </c>
      <c r="L20" s="212">
        <v>1500</v>
      </c>
      <c r="M20" s="212">
        <v>1500</v>
      </c>
      <c r="N20" s="35">
        <v>100</v>
      </c>
      <c r="O20" s="35" t="s">
        <v>63</v>
      </c>
      <c r="P20" s="206" t="s">
        <v>1289</v>
      </c>
      <c r="Q20" s="218">
        <v>9655</v>
      </c>
      <c r="R20" s="100" t="s">
        <v>210</v>
      </c>
      <c r="S20" s="105" t="s">
        <v>1300</v>
      </c>
      <c r="T20" s="94" t="s">
        <v>1300</v>
      </c>
      <c r="U20" s="105" t="s">
        <v>1300</v>
      </c>
      <c r="V20" s="206" t="s">
        <v>1289</v>
      </c>
    </row>
    <row r="21" spans="1:23" ht="48">
      <c r="A21" s="90" t="s">
        <v>438</v>
      </c>
      <c r="B21" s="98" t="s">
        <v>1129</v>
      </c>
      <c r="C21" s="91" t="s">
        <v>23</v>
      </c>
      <c r="D21" s="90" t="s">
        <v>425</v>
      </c>
      <c r="E21" s="206" t="s">
        <v>1289</v>
      </c>
      <c r="F21" s="206" t="s">
        <v>1289</v>
      </c>
      <c r="G21" s="91" t="s">
        <v>9</v>
      </c>
      <c r="H21" s="232" t="s">
        <v>442</v>
      </c>
      <c r="I21" s="35" t="s">
        <v>14</v>
      </c>
      <c r="J21" s="207" t="s">
        <v>18</v>
      </c>
      <c r="K21" s="207" t="s">
        <v>612</v>
      </c>
      <c r="L21" s="233">
        <v>141.75</v>
      </c>
      <c r="M21" s="233">
        <v>70.25</v>
      </c>
      <c r="N21" s="35">
        <v>49</v>
      </c>
      <c r="O21" s="35" t="s">
        <v>63</v>
      </c>
      <c r="P21" s="90" t="s">
        <v>63</v>
      </c>
      <c r="Q21" s="234">
        <v>190.74045833333332</v>
      </c>
      <c r="R21" s="90" t="s">
        <v>24</v>
      </c>
      <c r="S21" s="90" t="s">
        <v>37</v>
      </c>
      <c r="T21" s="210" t="s">
        <v>1417</v>
      </c>
      <c r="U21" s="206" t="s">
        <v>1417</v>
      </c>
      <c r="V21" s="235" t="s">
        <v>1131</v>
      </c>
    </row>
    <row r="22" spans="1:23" ht="48">
      <c r="A22" s="89" t="s">
        <v>434</v>
      </c>
      <c r="B22" s="98" t="s">
        <v>1129</v>
      </c>
      <c r="C22" s="89" t="s">
        <v>23</v>
      </c>
      <c r="D22" s="90" t="s">
        <v>1137</v>
      </c>
      <c r="E22" s="206" t="s">
        <v>1289</v>
      </c>
      <c r="F22" s="206" t="s">
        <v>1289</v>
      </c>
      <c r="G22" s="35" t="s">
        <v>970</v>
      </c>
      <c r="H22" s="105" t="s">
        <v>20</v>
      </c>
      <c r="I22" s="35" t="s">
        <v>14</v>
      </c>
      <c r="J22" s="90" t="s">
        <v>18</v>
      </c>
      <c r="K22" s="89" t="s">
        <v>883</v>
      </c>
      <c r="L22" s="208">
        <v>1000</v>
      </c>
      <c r="M22" s="208">
        <v>526</v>
      </c>
      <c r="N22" s="103">
        <v>52.6</v>
      </c>
      <c r="O22" s="35" t="s">
        <v>63</v>
      </c>
      <c r="P22" s="90" t="s">
        <v>63</v>
      </c>
      <c r="Q22" s="208" t="s">
        <v>1550</v>
      </c>
      <c r="R22" s="90" t="s">
        <v>24</v>
      </c>
      <c r="S22" s="90" t="s">
        <v>25</v>
      </c>
      <c r="T22" s="210" t="s">
        <v>1417</v>
      </c>
      <c r="U22" s="206" t="s">
        <v>1417</v>
      </c>
      <c r="V22" s="235" t="s">
        <v>1131</v>
      </c>
    </row>
    <row r="23" spans="1:23" ht="48">
      <c r="A23" s="232" t="s">
        <v>424</v>
      </c>
      <c r="B23" s="98" t="s">
        <v>1129</v>
      </c>
      <c r="C23" s="232" t="s">
        <v>23</v>
      </c>
      <c r="D23" s="232" t="s">
        <v>425</v>
      </c>
      <c r="E23" s="206" t="s">
        <v>1289</v>
      </c>
      <c r="F23" s="206" t="s">
        <v>1289</v>
      </c>
      <c r="G23" s="35" t="s">
        <v>970</v>
      </c>
      <c r="H23" s="232" t="s">
        <v>426</v>
      </c>
      <c r="I23" s="35" t="s">
        <v>14</v>
      </c>
      <c r="J23" s="207" t="s">
        <v>18</v>
      </c>
      <c r="K23" s="207" t="s">
        <v>19</v>
      </c>
      <c r="L23" s="233">
        <v>602</v>
      </c>
      <c r="M23" s="233">
        <v>208</v>
      </c>
      <c r="N23" s="35">
        <v>35</v>
      </c>
      <c r="O23" s="35" t="s">
        <v>63</v>
      </c>
      <c r="P23" s="90" t="s">
        <v>63</v>
      </c>
      <c r="Q23" s="234">
        <v>1001</v>
      </c>
      <c r="R23" s="90" t="s">
        <v>24</v>
      </c>
      <c r="S23" s="232" t="s">
        <v>37</v>
      </c>
      <c r="T23" s="210" t="s">
        <v>1417</v>
      </c>
      <c r="U23" s="206" t="s">
        <v>1417</v>
      </c>
      <c r="V23" s="235" t="s">
        <v>1131</v>
      </c>
    </row>
    <row r="24" spans="1:23" s="189" customFormat="1" ht="48">
      <c r="A24" s="89" t="s">
        <v>1138</v>
      </c>
      <c r="B24" s="98" t="s">
        <v>1129</v>
      </c>
      <c r="C24" s="105" t="s">
        <v>1300</v>
      </c>
      <c r="D24" s="105" t="s">
        <v>1300</v>
      </c>
      <c r="E24" s="206" t="s">
        <v>1289</v>
      </c>
      <c r="F24" s="206" t="s">
        <v>1289</v>
      </c>
      <c r="G24" s="105" t="s">
        <v>1300</v>
      </c>
      <c r="H24" s="105" t="s">
        <v>1300</v>
      </c>
      <c r="I24" s="105" t="s">
        <v>1300</v>
      </c>
      <c r="J24" s="89" t="s">
        <v>18</v>
      </c>
      <c r="K24" s="90" t="s">
        <v>883</v>
      </c>
      <c r="L24" s="206" t="s">
        <v>1417</v>
      </c>
      <c r="M24" s="215">
        <v>588</v>
      </c>
      <c r="N24" s="206" t="s">
        <v>1417</v>
      </c>
      <c r="O24" s="187" t="s">
        <v>63</v>
      </c>
      <c r="P24" s="206" t="s">
        <v>1289</v>
      </c>
      <c r="Q24" s="215" t="s">
        <v>1567</v>
      </c>
      <c r="R24" s="100" t="s">
        <v>210</v>
      </c>
      <c r="S24" s="105" t="s">
        <v>1300</v>
      </c>
      <c r="T24" s="94" t="s">
        <v>1300</v>
      </c>
      <c r="U24" s="105" t="s">
        <v>1300</v>
      </c>
      <c r="V24" s="235" t="s">
        <v>1131</v>
      </c>
    </row>
    <row r="25" spans="1:23" s="189" customFormat="1" ht="48">
      <c r="A25" s="90" t="s">
        <v>439</v>
      </c>
      <c r="B25" s="98" t="s">
        <v>1129</v>
      </c>
      <c r="C25" s="105" t="s">
        <v>1300</v>
      </c>
      <c r="D25" s="105" t="s">
        <v>1300</v>
      </c>
      <c r="E25" s="206" t="s">
        <v>1289</v>
      </c>
      <c r="F25" s="206" t="s">
        <v>1289</v>
      </c>
      <c r="G25" s="105" t="s">
        <v>1300</v>
      </c>
      <c r="H25" s="105" t="s">
        <v>1300</v>
      </c>
      <c r="I25" s="105" t="s">
        <v>1300</v>
      </c>
      <c r="J25" s="100" t="s">
        <v>18</v>
      </c>
      <c r="K25" s="35" t="s">
        <v>612</v>
      </c>
      <c r="L25" s="212">
        <v>352</v>
      </c>
      <c r="M25" s="212">
        <v>140</v>
      </c>
      <c r="N25" s="35">
        <v>40</v>
      </c>
      <c r="O25" s="187" t="s">
        <v>63</v>
      </c>
      <c r="P25" s="206" t="s">
        <v>1289</v>
      </c>
      <c r="Q25" s="269">
        <v>1447.3</v>
      </c>
      <c r="R25" s="100" t="s">
        <v>210</v>
      </c>
      <c r="S25" s="105" t="s">
        <v>1300</v>
      </c>
      <c r="T25" s="94" t="s">
        <v>1300</v>
      </c>
      <c r="U25" s="105" t="s">
        <v>1300</v>
      </c>
      <c r="V25" s="235" t="s">
        <v>1131</v>
      </c>
    </row>
    <row r="26" spans="1:23" s="189" customFormat="1" ht="108">
      <c r="A26" s="232" t="s">
        <v>421</v>
      </c>
      <c r="B26" s="98" t="s">
        <v>1129</v>
      </c>
      <c r="C26" s="232" t="s">
        <v>60</v>
      </c>
      <c r="D26" s="232" t="s">
        <v>422</v>
      </c>
      <c r="E26" s="117" t="s">
        <v>1299</v>
      </c>
      <c r="F26" s="117" t="s">
        <v>1299</v>
      </c>
      <c r="G26" s="91" t="s">
        <v>8</v>
      </c>
      <c r="H26" s="232" t="s">
        <v>423</v>
      </c>
      <c r="I26" s="35" t="s">
        <v>14</v>
      </c>
      <c r="J26" s="207" t="s">
        <v>18</v>
      </c>
      <c r="K26" s="207" t="s">
        <v>19</v>
      </c>
      <c r="L26" s="233">
        <v>3750</v>
      </c>
      <c r="M26" s="233">
        <v>1689</v>
      </c>
      <c r="N26" s="35">
        <v>45</v>
      </c>
      <c r="O26" s="187" t="s">
        <v>63</v>
      </c>
      <c r="P26" s="90" t="s">
        <v>63</v>
      </c>
      <c r="Q26" s="234">
        <v>23280.05</v>
      </c>
      <c r="R26" s="90" t="s">
        <v>24</v>
      </c>
      <c r="S26" s="90" t="s">
        <v>25</v>
      </c>
      <c r="T26" s="210" t="s">
        <v>1417</v>
      </c>
      <c r="U26" s="206" t="s">
        <v>1417</v>
      </c>
      <c r="V26" s="235" t="s">
        <v>1131</v>
      </c>
    </row>
    <row r="27" spans="1:23" s="189" customFormat="1" ht="48">
      <c r="A27" s="89" t="s">
        <v>440</v>
      </c>
      <c r="B27" s="98" t="s">
        <v>1129</v>
      </c>
      <c r="C27" s="89" t="s">
        <v>23</v>
      </c>
      <c r="D27" s="90" t="s">
        <v>441</v>
      </c>
      <c r="E27" s="206" t="s">
        <v>1289</v>
      </c>
      <c r="F27" s="206" t="s">
        <v>1289</v>
      </c>
      <c r="G27" s="35" t="s">
        <v>970</v>
      </c>
      <c r="H27" s="105" t="s">
        <v>442</v>
      </c>
      <c r="I27" s="35" t="s">
        <v>14</v>
      </c>
      <c r="J27" s="90" t="s">
        <v>18</v>
      </c>
      <c r="K27" s="89" t="s">
        <v>883</v>
      </c>
      <c r="L27" s="208">
        <v>321</v>
      </c>
      <c r="M27" s="208">
        <v>140</v>
      </c>
      <c r="N27" s="35">
        <v>44</v>
      </c>
      <c r="O27" s="187" t="s">
        <v>63</v>
      </c>
      <c r="P27" s="90" t="s">
        <v>63</v>
      </c>
      <c r="Q27" s="208" t="s">
        <v>1571</v>
      </c>
      <c r="R27" s="90" t="s">
        <v>24</v>
      </c>
      <c r="S27" s="90" t="s">
        <v>37</v>
      </c>
      <c r="T27" s="210" t="s">
        <v>1417</v>
      </c>
      <c r="U27" s="206" t="s">
        <v>1417</v>
      </c>
      <c r="V27" s="235" t="s">
        <v>1131</v>
      </c>
    </row>
    <row r="28" spans="1:23" s="189" customFormat="1" ht="48">
      <c r="A28" s="90" t="s">
        <v>432</v>
      </c>
      <c r="B28" s="98" t="s">
        <v>1129</v>
      </c>
      <c r="C28" s="89" t="s">
        <v>23</v>
      </c>
      <c r="D28" s="90" t="s">
        <v>433</v>
      </c>
      <c r="E28" s="206" t="s">
        <v>1289</v>
      </c>
      <c r="F28" s="206" t="s">
        <v>1289</v>
      </c>
      <c r="G28" s="35" t="s">
        <v>970</v>
      </c>
      <c r="H28" s="105" t="s">
        <v>1136</v>
      </c>
      <c r="I28" s="35" t="s">
        <v>14</v>
      </c>
      <c r="J28" s="90" t="s">
        <v>18</v>
      </c>
      <c r="K28" s="90" t="s">
        <v>883</v>
      </c>
      <c r="L28" s="213">
        <v>725</v>
      </c>
      <c r="M28" s="213">
        <v>324</v>
      </c>
      <c r="N28" s="35">
        <v>45</v>
      </c>
      <c r="O28" s="187" t="s">
        <v>63</v>
      </c>
      <c r="P28" s="90" t="s">
        <v>63</v>
      </c>
      <c r="Q28" s="214" t="s">
        <v>1584</v>
      </c>
      <c r="R28" s="90" t="s">
        <v>24</v>
      </c>
      <c r="S28" s="90" t="s">
        <v>37</v>
      </c>
      <c r="T28" s="94">
        <v>40909</v>
      </c>
      <c r="U28" s="206" t="s">
        <v>1417</v>
      </c>
      <c r="V28" s="235" t="s">
        <v>1131</v>
      </c>
    </row>
    <row r="29" spans="1:23" s="189" customFormat="1" ht="48">
      <c r="A29" s="232" t="s">
        <v>427</v>
      </c>
      <c r="B29" s="98" t="s">
        <v>1129</v>
      </c>
      <c r="C29" s="91" t="s">
        <v>23</v>
      </c>
      <c r="D29" s="232" t="s">
        <v>428</v>
      </c>
      <c r="E29" s="206" t="s">
        <v>1289</v>
      </c>
      <c r="F29" s="206" t="s">
        <v>1289</v>
      </c>
      <c r="G29" s="35" t="s">
        <v>970</v>
      </c>
      <c r="H29" s="232" t="s">
        <v>426</v>
      </c>
      <c r="I29" s="35" t="s">
        <v>14</v>
      </c>
      <c r="J29" s="207" t="s">
        <v>18</v>
      </c>
      <c r="K29" s="207" t="s">
        <v>19</v>
      </c>
      <c r="L29" s="233">
        <v>1307</v>
      </c>
      <c r="M29" s="233">
        <v>500</v>
      </c>
      <c r="N29" s="35">
        <v>38</v>
      </c>
      <c r="O29" s="187" t="s">
        <v>63</v>
      </c>
      <c r="P29" s="90" t="s">
        <v>63</v>
      </c>
      <c r="Q29" s="234">
        <v>2406.25</v>
      </c>
      <c r="R29" s="90" t="s">
        <v>24</v>
      </c>
      <c r="S29" s="232" t="s">
        <v>37</v>
      </c>
      <c r="T29" s="210" t="s">
        <v>1417</v>
      </c>
      <c r="U29" s="206" t="s">
        <v>1417</v>
      </c>
      <c r="V29" s="235" t="s">
        <v>1131</v>
      </c>
    </row>
  </sheetData>
  <protectedRanges>
    <protectedRange sqref="C232:D235 U232:V235 P232:P235 S232:S235 G232:H235" name="Range1_14_1"/>
    <protectedRange sqref="T232:T235" name="Range1_14_2_1"/>
    <protectedRange sqref="C226:C231 E230:E231 G226:H230 H231" name="Range1_3_29"/>
    <protectedRange sqref="Q232" name="Range2_3_17"/>
    <protectedRange sqref="A33 J33:M33 P33:Q33" name="Range2_3_1_1_1"/>
    <protectedRange sqref="U190:V190 A179:A213 P221:P224 C179:D192 C202:D202 D201 C206:H206 D204:E204 C197:E197 D193:H193 F179:H181 C194:D196 F195:H195 C198:D200 F200:H200 C205:D205 F184:H189 G182:H183 F191:H191 G190:H190 G192:H192 G194:H194 G196:H199 G201:H205 J179:N213 P179:S202 P204:S206 P203:Q203 P207:Q213 D203 V179:V189 V191:V202 V205:V216" name="Range1_14_1_1"/>
    <protectedRange sqref="T225:U225 T126:T127 T39:U47 T51:U117 U119 U123 U126 T130:U151 U153:U189 U191:U202 T204:U206 T153:T202 T214:U220" name="Range1_3_4_1_2"/>
    <protectedRange sqref="A38" name="Range1_3_23_1"/>
    <protectedRange sqref="J38:K38" name="Range1_3_24_1"/>
    <protectedRange sqref="M38" name="Range1_3_25_1"/>
    <protectedRange sqref="Q38" name="Range1_3_26_1"/>
    <protectedRange sqref="V38" name="Range1_3_27_1"/>
    <protectedRange sqref="J41:K46 D41:D43 H41:H47" name="Range1_3_28_1"/>
    <protectedRange sqref="A214" name="Range2_3_14_1"/>
    <protectedRange sqref="Q214:S214 J214:N214 D214" name="Range2_3_15_1"/>
    <protectedRange sqref="C214:C220 E219:E220 G214:H215 C193 G216:G219 H216:H220" name="Range1_3_29_1"/>
    <protectedRange sqref="Q221" name="Range2_3_17_1"/>
    <protectedRange sqref="A51:A116" name="Range1_7_1"/>
    <protectedRange sqref="D51:D116 F75" name="Range1_1_4_1"/>
    <protectedRange sqref="H51:H116" name="Range1_2_3_1"/>
    <protectedRange sqref="H117:H129" name="Range1_2_1_1_1"/>
    <protectedRange sqref="L51:L116 L126" name="Range1_3_31_1"/>
    <protectedRange sqref="M51:M116 M126" name="Range1_3_32_1"/>
    <protectedRange sqref="P51 P126 R51:S51 R126:S126 V126 V51:V117 P52:S116" name="Range1_3_33_1"/>
    <protectedRange sqref="A119" name="Range2_3_16_2"/>
    <protectedRange sqref="A118" name="Range1_3_2_4_2"/>
    <protectedRange sqref="R119 O119 D119 T119 J119:M119" name="Range2_3_16_1_1"/>
    <protectedRange sqref="C119:C122 E120:E121 G119" name="Range1_3_34_1"/>
    <protectedRange sqref="R118 T118:V118 J118 V119 C118:F118 L118:M118" name="Range1_3_2_5_1"/>
    <protectedRange sqref="E122" name="Range1_3_3_2_1"/>
    <protectedRange sqref="V122:V123" name="Range1_3_2_4_1_1"/>
    <protectedRange sqref="E124 C129 G127 E128:E129 C124:C127" name="Range1_3_35_1"/>
    <protectedRange sqref="E125 C125" name="Range1_3_1_8_1"/>
    <protectedRange sqref="C123 E123" name="Range1_3_2_1_1_1_1"/>
    <protectedRange sqref="E128" name="Range1_3_2_2_1_1_1"/>
    <protectedRange sqref="C128 E128" name="Range1_3_1_1_1_1_1_1"/>
    <protectedRange sqref="E126" name="Range1_3_2_3_1_1"/>
    <protectedRange sqref="Q51:Q116" name="Range1_3_30_1"/>
    <protectedRange sqref="T8:U8" name="Range1_3_4_1"/>
    <protectedRange sqref="U9" name="Range1_3_4_1_1"/>
    <protectedRange sqref="A9" name="Range1_3_1_1_1"/>
    <protectedRange sqref="J9:M9 T9 C9:H9 V9 Q9:R9" name="Range1_3_1_3"/>
    <protectedRange sqref="T10:U11" name="Range1_3_4_1_3"/>
    <protectedRange sqref="T12:U12" name="Range1_3_4_1_4"/>
    <protectedRange sqref="T14:U14" name="Range1_3_4_1_5"/>
    <protectedRange sqref="U17:U18" name="Range1_3_4_1_6"/>
    <protectedRange sqref="C17 E17" name="Range1_3_2_1_1"/>
    <protectedRange sqref="T19:U19" name="Range1_3_4_1_7"/>
    <protectedRange sqref="V19 J19:K19 C19" name="Range1_3_18"/>
    <protectedRange sqref="T20:U20" name="Range1_3_4_1_8"/>
    <protectedRange sqref="A20" name="Range1_7"/>
    <protectedRange sqref="D20" name="Range1_1_4"/>
    <protectedRange sqref="L20" name="Range1_3_31"/>
    <protectedRange sqref="M20" name="Range1_3_32"/>
    <protectedRange sqref="V20 Q20:S20" name="Range1_3_33"/>
    <protectedRange sqref="Q20" name="Range1_3_30"/>
    <protectedRange sqref="A22:A23 C22:E22 C23:D23 G22:H23 J22:M23 V22:V23 Q22:R23" name="Range1_14_1_2"/>
    <protectedRange sqref="T22:U23" name="Range1_3_4_1_9"/>
  </protectedRanges>
  <dataConsolidate/>
  <mergeCells count="1">
    <mergeCell ref="C2:E4"/>
  </mergeCells>
  <conditionalFormatting sqref="F7 F9 S14">
    <cfRule type="expression" dxfId="121" priority="3" stopIfTrue="1">
      <formula>#REF!="C"</formula>
    </cfRule>
  </conditionalFormatting>
  <conditionalFormatting sqref="F7 F9 S12 F17 S20">
    <cfRule type="expression" dxfId="120" priority="2" stopIfTrue="1">
      <formula>#REF!="C"</formula>
    </cfRule>
  </conditionalFormatting>
  <conditionalFormatting sqref="F8 T9 V10:V11 E10:G11 T17:T18 E17:E18 F12:F16 F18:F23">
    <cfRule type="expression" dxfId="119" priority="1" stopIfTrue="1">
      <formula>#REF!="C"</formula>
    </cfRule>
  </conditionalFormatting>
  <dataValidations count="6">
    <dataValidation type="list" allowBlank="1" showInputMessage="1" showErrorMessage="1" sqref="S15">
      <formula1>$AS$7:$AS$14</formula1>
    </dataValidation>
    <dataValidation type="list" allowBlank="1" showInputMessage="1" showErrorMessage="1" sqref="I24:I25 I28:I29">
      <formula1>$AV$7:$AV$12</formula1>
    </dataValidation>
    <dataValidation type="list" allowBlank="1" showInputMessage="1" showErrorMessage="1" sqref="J24:J25 J28:J29">
      <formula1>$AQ$7:$AQ$8</formula1>
    </dataValidation>
    <dataValidation type="list" allowBlank="1" showInputMessage="1" showErrorMessage="1" sqref="K24:K25 K28:K29">
      <formula1>$AU$7:$AU$8</formula1>
    </dataValidation>
    <dataValidation type="list" allowBlank="1" showInputMessage="1" showErrorMessage="1" sqref="O24:O25">
      <formula1>$BG$6:$BG$7</formula1>
    </dataValidation>
    <dataValidation type="list" allowBlank="1" showInputMessage="1" showErrorMessage="1" sqref="U24:U25 O28:O29 T28:U29">
      <formula1>$AW$7:$AW$8</formula1>
    </dataValidation>
  </dataValidations>
  <hyperlinks>
    <hyperlink ref="V10:V11" r:id="rId1" display="paul.hirst@education.gsi.gov.uk"/>
    <hyperlink ref="E10" r:id="rId2"/>
    <hyperlink ref="E15" r:id="rId3"/>
    <hyperlink ref="F15" r:id="rId4"/>
    <hyperlink ref="E16" r:id="rId5"/>
    <hyperlink ref="F16" r:id="rId6"/>
    <hyperlink ref="F19" r:id="rId7"/>
    <hyperlink ref="V20" r:id="rId8" display="info@statistics.gov.uk"/>
    <hyperlink ref="V25" r:id="rId9" display="mailto:statistics@dfpni.gov.uk"/>
    <hyperlink ref="E26" r:id="rId10"/>
    <hyperlink ref="F26" r:id="rId11"/>
    <hyperlink ref="V26" r:id="rId12" display="mailto:statistics@dfpni.gov.uk"/>
    <hyperlink ref="V27" r:id="rId13" display="mailto:statistics@dfpni.gov.uk"/>
    <hyperlink ref="V28:V29" r:id="rId14" display="asu@dsdni.gov.uk"/>
  </hyperlinks>
  <pageMargins left="0.7" right="0.7" top="0.75" bottom="0.75" header="0.3" footer="0.3"/>
  <pageSetup paperSize="9" orientation="portrait" r:id="rId15"/>
  <drawing r:id="rId16"/>
</worksheet>
</file>

<file path=xl/worksheets/sheet23.xml><?xml version="1.0" encoding="utf-8"?>
<worksheet xmlns="http://schemas.openxmlformats.org/spreadsheetml/2006/main" xmlns:r="http://schemas.openxmlformats.org/officeDocument/2006/relationships">
  <sheetPr codeName="Sheet27"/>
  <dimension ref="A1:DJ7"/>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1140</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48">
      <c r="A7" s="105" t="s">
        <v>443</v>
      </c>
      <c r="B7" s="89" t="s">
        <v>1140</v>
      </c>
      <c r="C7" s="91" t="s">
        <v>445</v>
      </c>
      <c r="D7" s="89" t="s">
        <v>446</v>
      </c>
      <c r="E7" s="117" t="s">
        <v>1299</v>
      </c>
      <c r="F7" s="117" t="s">
        <v>1299</v>
      </c>
      <c r="G7" s="35" t="s">
        <v>970</v>
      </c>
      <c r="H7" s="89" t="s">
        <v>1141</v>
      </c>
      <c r="I7" s="35" t="s">
        <v>14</v>
      </c>
      <c r="J7" s="207" t="s">
        <v>18</v>
      </c>
      <c r="K7" s="207" t="s">
        <v>19</v>
      </c>
      <c r="L7" s="208">
        <v>7711</v>
      </c>
      <c r="M7" s="208">
        <v>4182</v>
      </c>
      <c r="N7" s="35">
        <v>54</v>
      </c>
      <c r="O7" s="212" t="s">
        <v>62</v>
      </c>
      <c r="P7" s="90" t="s">
        <v>63</v>
      </c>
      <c r="Q7" s="209">
        <v>24301</v>
      </c>
      <c r="R7" s="89" t="s">
        <v>24</v>
      </c>
      <c r="S7" s="90" t="s">
        <v>25</v>
      </c>
      <c r="T7" s="94">
        <v>1994</v>
      </c>
      <c r="U7" s="206" t="s">
        <v>1417</v>
      </c>
      <c r="V7" s="231" t="s">
        <v>1142</v>
      </c>
      <c r="W7" s="20"/>
      <c r="X7" s="22"/>
    </row>
  </sheetData>
  <protectedRanges>
    <protectedRange sqref="C231:D234 U231:V234 P231:P234 S231:S234 G231:H234" name="Range1_14_1"/>
    <protectedRange sqref="T231:T234" name="Range1_14_2_1"/>
    <protectedRange sqref="C225:C230 E229:E230 G225:H229 H230" name="Range1_3_29"/>
    <protectedRange sqref="Q231" name="Range2_3_17"/>
    <protectedRange sqref="A19 V19 J19:M19 P19:Q19" name="Range1_3_2_1_2"/>
    <protectedRange sqref="A32 J32:M32 P32:Q32" name="Range2_3_1_1_1"/>
    <protectedRange sqref="U189:V189 A178:A212 P220:P223 C178:D191 C201:D201 D200 C205:H205 D203:E203 C196:E196 D192:H192 F178:H180 C193:D195 F194:H194 C197:D199 F199:H199 C204:D204 F183:H188 G181:H182 F190:H190 G189:H189 G191:H191 G193:H193 G195:H198 G200:H204 J178:N212 P178:S201 P203:S205 P202:Q202 P206:Q212 D202 V178:V188 V190:V201 V204:V215" name="Range1_14_1_1"/>
    <protectedRange sqref="T38:U46 T125:T126 T152:T201 T50:U116 U118 U122 U125 T129:U150 U152:U188 U190:U201 T203:U205 T213:U219 T224:U224 U8 U11 U14:U18 T20:U20 U21:U24" name="Range1_3_4_1_2"/>
    <protectedRange sqref="C10 H10" name="Range1_3_19_1"/>
    <protectedRange sqref="A12" name="Range2_3_11_1"/>
    <protectedRange sqref="G13:H13 E11 C11 C13 E13 H11 H14:H18" name="Range1_3_20_1"/>
    <protectedRange sqref="F12 J12:L12 Q12:R12 T12:V12" name="Range2_3_12_1"/>
    <protectedRange sqref="E12 C12 H12" name="Range1_3_1_6_1"/>
    <protectedRange sqref="C14" name="Range1_3_2_3_2"/>
    <protectedRange sqref="A15" name="Range1_3"/>
    <protectedRange sqref="A16" name="Range1_2_2"/>
    <protectedRange sqref="A17" name="Range1_3_21_1"/>
    <protectedRange sqref="D15" name="Range1_1_3"/>
    <protectedRange sqref="D16" name="Range1_1_1_1"/>
    <protectedRange sqref="D17" name="Range1_4_2"/>
    <protectedRange sqref="A23" name="Range1_5_1"/>
    <protectedRange sqref="A24" name="Range1_2_1_2"/>
    <protectedRange sqref="C21:C24 J21:K21" name="Range1_3_22_1"/>
    <protectedRange sqref="D23" name="Range1_1_2_1"/>
    <protectedRange sqref="D24" name="Range1_4_1_1"/>
    <protectedRange sqref="A37" name="Range1_3_23_1"/>
    <protectedRange sqref="J37:K37" name="Range1_3_24_1"/>
    <protectedRange sqref="M37" name="Range1_3_25_1"/>
    <protectedRange sqref="Q37" name="Range1_3_26_1"/>
    <protectedRange sqref="V37" name="Range1_3_27_1"/>
    <protectedRange sqref="J40:K45 D40:D42 H40:H46" name="Range1_3_28_1"/>
    <protectedRange sqref="A213" name="Range2_3_14_1"/>
    <protectedRange sqref="Q213:S213 J213:N213 D213" name="Range2_3_15_1"/>
    <protectedRange sqref="C213:C219 E218:E219 G213:H214 C192 G215:G218 H215:H219" name="Range1_3_29_1"/>
    <protectedRange sqref="Q220" name="Range2_3_17_1"/>
    <protectedRange sqref="A50:A115" name="Range1_7_1"/>
    <protectedRange sqref="D50:D115 F74" name="Range1_1_4_1"/>
    <protectedRange sqref="H50:H115" name="Range1_2_3_1"/>
    <protectedRange sqref="H116:H128" name="Range1_2_1_1_1"/>
    <protectedRange sqref="L50:L115 L125" name="Range1_3_31_1"/>
    <protectedRange sqref="M50:M115 M125" name="Range1_3_32_1"/>
    <protectedRange sqref="P50 P125 R50:S50 R125:S125 V125 V50:V116 P51:S115" name="Range1_3_33_1"/>
    <protectedRange sqref="A118" name="Range2_3_16_2"/>
    <protectedRange sqref="A117" name="Range1_3_2_4_2"/>
    <protectedRange sqref="R118 O118 D118 T118 J118:M118" name="Range2_3_16_1_1"/>
    <protectedRange sqref="C118:C121 E119:E120 G118" name="Range1_3_34_1"/>
    <protectedRange sqref="R117 T117:V117 J117 V118 C117:F117 L117:M117" name="Range1_3_2_5_1"/>
    <protectedRange sqref="E121" name="Range1_3_3_2_1"/>
    <protectedRange sqref="V121:V122" name="Range1_3_2_4_1_1"/>
    <protectedRange sqref="E123 C128 G126 E127:E128 C123:C126" name="Range1_3_35_1"/>
    <protectedRange sqref="E124 C124" name="Range1_3_1_8_1"/>
    <protectedRange sqref="C122 E122" name="Range1_3_2_1_1_1_1"/>
    <protectedRange sqref="E127" name="Range1_3_2_2_1_1_1"/>
    <protectedRange sqref="C127 E127" name="Range1_3_1_1_1_1_1_1"/>
    <protectedRange sqref="E125" name="Range1_3_2_3_1_1"/>
    <protectedRange sqref="Q50:Q115" name="Range1_3_30_1"/>
    <protectedRange sqref="T7:U7" name="Range1_3_4_1"/>
  </protectedRanges>
  <dataConsolidate/>
  <mergeCells count="1">
    <mergeCell ref="C2:E4"/>
  </mergeCells>
  <conditionalFormatting sqref="V7 E7:G7">
    <cfRule type="expression" dxfId="118" priority="1" stopIfTrue="1">
      <formula>#REF!="C"</formula>
    </cfRule>
  </conditionalFormatting>
  <hyperlinks>
    <hyperlink ref="E7" r:id="rId1"/>
    <hyperlink ref="V7" r:id="rId2" display="paul.hirst@education.gsi.gov.uk"/>
    <hyperlink ref="F7" r:id="rId3"/>
  </hyperlinks>
  <pageMargins left="0.7" right="0.7" top="0.75" bottom="0.75" header="0.3" footer="0.3"/>
  <pageSetup paperSize="9" orientation="portrait" r:id="rId4"/>
  <drawing r:id="rId5"/>
</worksheet>
</file>

<file path=xl/worksheets/sheet24.xml><?xml version="1.0" encoding="utf-8"?>
<worksheet xmlns="http://schemas.openxmlformats.org/spreadsheetml/2006/main" xmlns:r="http://schemas.openxmlformats.org/officeDocument/2006/relationships">
  <sheetPr codeName="Sheet28"/>
  <dimension ref="A1:DJ110"/>
  <sheetViews>
    <sheetView showGridLines="0" showRowColHeaders="0" zoomScale="85" zoomScaleNormal="85" workbookViewId="0"/>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1309</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43.5" customHeight="1">
      <c r="A7" s="363" t="s">
        <v>1362</v>
      </c>
      <c r="B7" s="363" t="s">
        <v>1610</v>
      </c>
      <c r="C7" s="396" t="s">
        <v>1289</v>
      </c>
      <c r="D7" s="205" t="s">
        <v>1289</v>
      </c>
      <c r="E7" s="205" t="s">
        <v>1289</v>
      </c>
      <c r="F7" s="205" t="s">
        <v>1289</v>
      </c>
      <c r="G7" s="398" t="s">
        <v>1117</v>
      </c>
      <c r="H7" s="205" t="s">
        <v>1418</v>
      </c>
      <c r="I7" s="376" t="s">
        <v>1452</v>
      </c>
      <c r="J7" s="376" t="s">
        <v>16</v>
      </c>
      <c r="K7" s="376" t="s">
        <v>19</v>
      </c>
      <c r="L7" s="375">
        <v>19700</v>
      </c>
      <c r="M7" s="375">
        <v>13400</v>
      </c>
      <c r="N7" s="205" t="s">
        <v>1289</v>
      </c>
      <c r="O7" s="376" t="s">
        <v>62</v>
      </c>
      <c r="P7" s="205" t="s">
        <v>1289</v>
      </c>
      <c r="Q7" s="382">
        <v>33766.598583999999</v>
      </c>
      <c r="R7" s="386" t="s">
        <v>24</v>
      </c>
      <c r="S7" s="386" t="s">
        <v>25</v>
      </c>
      <c r="T7" s="303" t="s">
        <v>1289</v>
      </c>
      <c r="U7" s="303" t="s">
        <v>1289</v>
      </c>
      <c r="V7" s="395" t="s">
        <v>1430</v>
      </c>
      <c r="W7" s="370"/>
    </row>
    <row r="8" spans="1:114" ht="39" customHeight="1">
      <c r="A8" s="363" t="s">
        <v>1341</v>
      </c>
      <c r="B8" s="363" t="s">
        <v>1610</v>
      </c>
      <c r="C8" s="396" t="s">
        <v>1289</v>
      </c>
      <c r="D8" s="205" t="s">
        <v>1289</v>
      </c>
      <c r="E8" s="205" t="s">
        <v>1289</v>
      </c>
      <c r="F8" s="205" t="s">
        <v>1289</v>
      </c>
      <c r="G8" s="398" t="s">
        <v>1117</v>
      </c>
      <c r="H8" s="205" t="s">
        <v>1418</v>
      </c>
      <c r="I8" s="376" t="s">
        <v>1452</v>
      </c>
      <c r="J8" s="376" t="s">
        <v>16</v>
      </c>
      <c r="K8" s="376" t="s">
        <v>19</v>
      </c>
      <c r="L8" s="375">
        <v>5000</v>
      </c>
      <c r="M8" s="375">
        <v>4100</v>
      </c>
      <c r="N8" s="205" t="s">
        <v>1289</v>
      </c>
      <c r="O8" s="376" t="s">
        <v>62</v>
      </c>
      <c r="P8" s="205" t="s">
        <v>1289</v>
      </c>
      <c r="Q8" s="382">
        <v>10275.691907</v>
      </c>
      <c r="R8" s="386" t="s">
        <v>24</v>
      </c>
      <c r="S8" s="386" t="s">
        <v>25</v>
      </c>
      <c r="T8" s="303" t="s">
        <v>1289</v>
      </c>
      <c r="U8" s="303" t="s">
        <v>1289</v>
      </c>
      <c r="V8" s="395" t="s">
        <v>1430</v>
      </c>
      <c r="W8" s="370"/>
    </row>
    <row r="9" spans="1:114" ht="47.25" customHeight="1">
      <c r="A9" s="363" t="s">
        <v>180</v>
      </c>
      <c r="B9" s="363" t="s">
        <v>1610</v>
      </c>
      <c r="C9" s="396" t="s">
        <v>1289</v>
      </c>
      <c r="D9" s="205" t="s">
        <v>1289</v>
      </c>
      <c r="E9" s="205" t="s">
        <v>1289</v>
      </c>
      <c r="F9" s="205" t="s">
        <v>1289</v>
      </c>
      <c r="G9" s="398" t="s">
        <v>1117</v>
      </c>
      <c r="H9" s="205" t="s">
        <v>1418</v>
      </c>
      <c r="I9" s="385" t="s">
        <v>1482</v>
      </c>
      <c r="J9" s="376" t="s">
        <v>16</v>
      </c>
      <c r="K9" s="376" t="s">
        <v>19</v>
      </c>
      <c r="L9" s="375">
        <v>380</v>
      </c>
      <c r="M9" s="375">
        <v>360</v>
      </c>
      <c r="N9" s="205" t="s">
        <v>1289</v>
      </c>
      <c r="O9" s="376" t="s">
        <v>62</v>
      </c>
      <c r="P9" s="205" t="s">
        <v>1289</v>
      </c>
      <c r="Q9" s="382">
        <v>80368.893840000004</v>
      </c>
      <c r="R9" s="386" t="s">
        <v>24</v>
      </c>
      <c r="S9" s="386" t="s">
        <v>53</v>
      </c>
      <c r="T9" s="303" t="s">
        <v>1289</v>
      </c>
      <c r="U9" s="303" t="s">
        <v>1289</v>
      </c>
      <c r="V9" s="395" t="s">
        <v>1430</v>
      </c>
      <c r="W9" s="370"/>
    </row>
    <row r="10" spans="1:114" ht="66.75" customHeight="1">
      <c r="A10" s="363" t="s">
        <v>1333</v>
      </c>
      <c r="B10" s="363" t="s">
        <v>1610</v>
      </c>
      <c r="C10" s="396" t="s">
        <v>1289</v>
      </c>
      <c r="D10" s="205" t="s">
        <v>1289</v>
      </c>
      <c r="E10" s="205" t="s">
        <v>1289</v>
      </c>
      <c r="F10" s="205" t="s">
        <v>1289</v>
      </c>
      <c r="G10" s="398" t="s">
        <v>1117</v>
      </c>
      <c r="H10" s="205" t="s">
        <v>1418</v>
      </c>
      <c r="I10" s="376" t="s">
        <v>1452</v>
      </c>
      <c r="J10" s="376" t="s">
        <v>16</v>
      </c>
      <c r="K10" s="376" t="s">
        <v>19</v>
      </c>
      <c r="L10" s="375">
        <v>236</v>
      </c>
      <c r="M10" s="375">
        <v>232</v>
      </c>
      <c r="N10" s="205" t="s">
        <v>1289</v>
      </c>
      <c r="O10" s="376" t="s">
        <v>62</v>
      </c>
      <c r="P10" s="205" t="s">
        <v>1289</v>
      </c>
      <c r="Q10" s="382">
        <v>858.98</v>
      </c>
      <c r="R10" s="386" t="s">
        <v>24</v>
      </c>
      <c r="S10" s="386" t="s">
        <v>25</v>
      </c>
      <c r="T10" s="303" t="s">
        <v>1289</v>
      </c>
      <c r="U10" s="303" t="s">
        <v>1289</v>
      </c>
      <c r="V10" s="395" t="s">
        <v>1430</v>
      </c>
      <c r="W10" s="370"/>
    </row>
    <row r="11" spans="1:114" ht="47.25" customHeight="1">
      <c r="A11" s="363" t="s">
        <v>1386</v>
      </c>
      <c r="B11" s="363" t="s">
        <v>1610</v>
      </c>
      <c r="C11" s="396" t="s">
        <v>1289</v>
      </c>
      <c r="D11" s="205" t="s">
        <v>1289</v>
      </c>
      <c r="E11" s="205" t="s">
        <v>1289</v>
      </c>
      <c r="F11" s="205" t="s">
        <v>1289</v>
      </c>
      <c r="G11" s="398" t="s">
        <v>1117</v>
      </c>
      <c r="H11" s="205" t="s">
        <v>1418</v>
      </c>
      <c r="I11" s="376" t="s">
        <v>1531</v>
      </c>
      <c r="J11" s="376" t="s">
        <v>16</v>
      </c>
      <c r="K11" s="376" t="s">
        <v>19</v>
      </c>
      <c r="L11" s="375">
        <v>100</v>
      </c>
      <c r="M11" s="375">
        <v>100</v>
      </c>
      <c r="N11" s="205" t="s">
        <v>1289</v>
      </c>
      <c r="O11" s="376" t="s">
        <v>62</v>
      </c>
      <c r="P11" s="205" t="s">
        <v>1289</v>
      </c>
      <c r="Q11" s="382">
        <v>246.83382700000004</v>
      </c>
      <c r="R11" s="386" t="s">
        <v>24</v>
      </c>
      <c r="S11" s="386" t="s">
        <v>25</v>
      </c>
      <c r="T11" s="303" t="s">
        <v>1289</v>
      </c>
      <c r="U11" s="303" t="s">
        <v>1289</v>
      </c>
      <c r="V11" s="395" t="s">
        <v>1430</v>
      </c>
      <c r="W11" s="370"/>
    </row>
    <row r="12" spans="1:114" ht="63.75" customHeight="1">
      <c r="A12" s="363" t="s">
        <v>1353</v>
      </c>
      <c r="B12" s="363" t="s">
        <v>1610</v>
      </c>
      <c r="C12" s="396" t="s">
        <v>1289</v>
      </c>
      <c r="D12" s="205" t="s">
        <v>1289</v>
      </c>
      <c r="E12" s="205" t="s">
        <v>1289</v>
      </c>
      <c r="F12" s="205" t="s">
        <v>1289</v>
      </c>
      <c r="G12" s="398" t="s">
        <v>1117</v>
      </c>
      <c r="H12" s="205" t="s">
        <v>1418</v>
      </c>
      <c r="I12" s="385" t="s">
        <v>1482</v>
      </c>
      <c r="J12" s="376" t="s">
        <v>18</v>
      </c>
      <c r="K12" s="376" t="s">
        <v>19</v>
      </c>
      <c r="L12" s="375">
        <v>230</v>
      </c>
      <c r="M12" s="375">
        <v>230</v>
      </c>
      <c r="N12" s="205" t="s">
        <v>1289</v>
      </c>
      <c r="O12" s="376" t="s">
        <v>62</v>
      </c>
      <c r="P12" s="205" t="s">
        <v>1289</v>
      </c>
      <c r="Q12" s="382">
        <v>1721.6625000000001</v>
      </c>
      <c r="R12" s="386" t="s">
        <v>24</v>
      </c>
      <c r="S12" s="386" t="s">
        <v>53</v>
      </c>
      <c r="T12" s="303" t="s">
        <v>1289</v>
      </c>
      <c r="U12" s="303" t="s">
        <v>1289</v>
      </c>
      <c r="V12" s="395" t="s">
        <v>1430</v>
      </c>
      <c r="W12" s="370"/>
    </row>
    <row r="13" spans="1:114" ht="61.5" customHeight="1">
      <c r="A13" s="363" t="s">
        <v>1354</v>
      </c>
      <c r="B13" s="363" t="s">
        <v>1610</v>
      </c>
      <c r="C13" s="396" t="s">
        <v>1289</v>
      </c>
      <c r="D13" s="205" t="s">
        <v>1289</v>
      </c>
      <c r="E13" s="205" t="s">
        <v>1289</v>
      </c>
      <c r="F13" s="205" t="s">
        <v>1289</v>
      </c>
      <c r="G13" s="398" t="s">
        <v>1117</v>
      </c>
      <c r="H13" s="205" t="s">
        <v>1418</v>
      </c>
      <c r="I13" s="376" t="s">
        <v>1452</v>
      </c>
      <c r="J13" s="376" t="s">
        <v>16</v>
      </c>
      <c r="K13" s="376" t="s">
        <v>19</v>
      </c>
      <c r="L13" s="376">
        <v>200</v>
      </c>
      <c r="M13" s="376">
        <v>100</v>
      </c>
      <c r="N13" s="205" t="s">
        <v>1289</v>
      </c>
      <c r="O13" s="376" t="s">
        <v>62</v>
      </c>
      <c r="P13" s="205" t="s">
        <v>1289</v>
      </c>
      <c r="Q13" s="382">
        <v>382.59117300000003</v>
      </c>
      <c r="R13" s="386" t="s">
        <v>24</v>
      </c>
      <c r="S13" s="386" t="s">
        <v>25</v>
      </c>
      <c r="T13" s="303" t="s">
        <v>1289</v>
      </c>
      <c r="U13" s="303" t="s">
        <v>1289</v>
      </c>
      <c r="V13" s="395" t="s">
        <v>1430</v>
      </c>
      <c r="W13" s="370"/>
    </row>
    <row r="14" spans="1:114" ht="70.5" customHeight="1">
      <c r="A14" s="363" t="s">
        <v>1397</v>
      </c>
      <c r="B14" s="363" t="s">
        <v>1610</v>
      </c>
      <c r="C14" s="396" t="s">
        <v>1289</v>
      </c>
      <c r="D14" s="205" t="s">
        <v>1289</v>
      </c>
      <c r="E14" s="205" t="s">
        <v>1289</v>
      </c>
      <c r="F14" s="205" t="s">
        <v>1289</v>
      </c>
      <c r="G14" s="398" t="s">
        <v>1117</v>
      </c>
      <c r="H14" s="205" t="s">
        <v>1418</v>
      </c>
      <c r="I14" s="376" t="s">
        <v>1452</v>
      </c>
      <c r="J14" s="376" t="s">
        <v>18</v>
      </c>
      <c r="K14" s="376" t="s">
        <v>19</v>
      </c>
      <c r="L14" s="375">
        <v>144</v>
      </c>
      <c r="M14" s="375">
        <v>144</v>
      </c>
      <c r="N14" s="205" t="s">
        <v>1289</v>
      </c>
      <c r="O14" s="376" t="s">
        <v>62</v>
      </c>
      <c r="P14" s="205" t="s">
        <v>1289</v>
      </c>
      <c r="Q14" s="382">
        <v>716.79629880000005</v>
      </c>
      <c r="R14" s="386" t="s">
        <v>24</v>
      </c>
      <c r="S14" s="386" t="s">
        <v>31</v>
      </c>
      <c r="T14" s="303" t="s">
        <v>1289</v>
      </c>
      <c r="U14" s="303" t="s">
        <v>1289</v>
      </c>
      <c r="V14" s="395" t="s">
        <v>1430</v>
      </c>
      <c r="W14" s="370"/>
    </row>
    <row r="15" spans="1:114" ht="51" customHeight="1">
      <c r="A15" s="363" t="s">
        <v>1368</v>
      </c>
      <c r="B15" s="363" t="s">
        <v>1610</v>
      </c>
      <c r="C15" s="396" t="s">
        <v>1289</v>
      </c>
      <c r="D15" s="205" t="s">
        <v>1289</v>
      </c>
      <c r="E15" s="205" t="s">
        <v>1289</v>
      </c>
      <c r="F15" s="205" t="s">
        <v>1289</v>
      </c>
      <c r="G15" s="398" t="s">
        <v>1117</v>
      </c>
      <c r="H15" s="205" t="s">
        <v>1418</v>
      </c>
      <c r="I15" s="376" t="s">
        <v>1452</v>
      </c>
      <c r="J15" s="376" t="s">
        <v>18</v>
      </c>
      <c r="K15" s="376" t="s">
        <v>19</v>
      </c>
      <c r="L15" s="375">
        <v>158</v>
      </c>
      <c r="M15" s="375">
        <v>158</v>
      </c>
      <c r="N15" s="205" t="s">
        <v>1289</v>
      </c>
      <c r="O15" s="376" t="s">
        <v>62</v>
      </c>
      <c r="P15" s="205" t="s">
        <v>1289</v>
      </c>
      <c r="Q15" s="382">
        <v>1181.0975000000001</v>
      </c>
      <c r="R15" s="386" t="s">
        <v>24</v>
      </c>
      <c r="S15" s="386" t="s">
        <v>31</v>
      </c>
      <c r="T15" s="303" t="s">
        <v>1289</v>
      </c>
      <c r="U15" s="303" t="s">
        <v>1289</v>
      </c>
      <c r="V15" s="395" t="s">
        <v>1430</v>
      </c>
      <c r="W15" s="370"/>
    </row>
    <row r="16" spans="1:114" ht="59.25" customHeight="1">
      <c r="A16" s="363" t="s">
        <v>1313</v>
      </c>
      <c r="B16" s="363" t="s">
        <v>1610</v>
      </c>
      <c r="C16" s="396" t="s">
        <v>1289</v>
      </c>
      <c r="D16" s="205" t="s">
        <v>1289</v>
      </c>
      <c r="E16" s="205" t="s">
        <v>1289</v>
      </c>
      <c r="F16" s="205" t="s">
        <v>1289</v>
      </c>
      <c r="G16" s="398" t="s">
        <v>1117</v>
      </c>
      <c r="H16" s="205" t="s">
        <v>1418</v>
      </c>
      <c r="I16" s="385" t="s">
        <v>1428</v>
      </c>
      <c r="J16" s="376" t="s">
        <v>16</v>
      </c>
      <c r="K16" s="376" t="s">
        <v>19</v>
      </c>
      <c r="L16" s="375">
        <v>558</v>
      </c>
      <c r="M16" s="375">
        <v>558</v>
      </c>
      <c r="N16" s="205" t="s">
        <v>1289</v>
      </c>
      <c r="O16" s="376" t="s">
        <v>62</v>
      </c>
      <c r="P16" s="205" t="s">
        <v>1289</v>
      </c>
      <c r="Q16" s="382">
        <v>4157.9074999999993</v>
      </c>
      <c r="R16" s="386" t="s">
        <v>24</v>
      </c>
      <c r="S16" s="386" t="s">
        <v>31</v>
      </c>
      <c r="T16" s="303" t="s">
        <v>1289</v>
      </c>
      <c r="U16" s="303" t="s">
        <v>1289</v>
      </c>
      <c r="V16" s="395" t="s">
        <v>1430</v>
      </c>
      <c r="W16" s="370"/>
      <c r="X16" s="17"/>
    </row>
    <row r="17" spans="1:24" ht="54.75" customHeight="1">
      <c r="A17" s="363" t="s">
        <v>1406</v>
      </c>
      <c r="B17" s="363" t="s">
        <v>1610</v>
      </c>
      <c r="C17" s="396" t="s">
        <v>1289</v>
      </c>
      <c r="D17" s="205" t="s">
        <v>1289</v>
      </c>
      <c r="E17" s="205" t="s">
        <v>1289</v>
      </c>
      <c r="F17" s="205" t="s">
        <v>1289</v>
      </c>
      <c r="G17" s="398" t="s">
        <v>1117</v>
      </c>
      <c r="H17" s="205" t="s">
        <v>1418</v>
      </c>
      <c r="I17" s="385" t="s">
        <v>1428</v>
      </c>
      <c r="J17" s="376" t="s">
        <v>18</v>
      </c>
      <c r="K17" s="376" t="s">
        <v>19</v>
      </c>
      <c r="L17" s="375">
        <v>68</v>
      </c>
      <c r="M17" s="375">
        <v>68</v>
      </c>
      <c r="N17" s="205" t="s">
        <v>1289</v>
      </c>
      <c r="O17" s="376" t="s">
        <v>62</v>
      </c>
      <c r="P17" s="205" t="s">
        <v>1289</v>
      </c>
      <c r="Q17" s="382">
        <v>508.47617300000002</v>
      </c>
      <c r="R17" s="386" t="s">
        <v>24</v>
      </c>
      <c r="S17" s="386" t="s">
        <v>37</v>
      </c>
      <c r="T17" s="303" t="s">
        <v>1289</v>
      </c>
      <c r="U17" s="303" t="s">
        <v>1289</v>
      </c>
      <c r="V17" s="395" t="s">
        <v>1430</v>
      </c>
      <c r="W17" s="370"/>
      <c r="X17" s="17"/>
    </row>
    <row r="18" spans="1:24" ht="56.25" customHeight="1">
      <c r="A18" s="363" t="s">
        <v>1346</v>
      </c>
      <c r="B18" s="363" t="s">
        <v>1610</v>
      </c>
      <c r="C18" s="396" t="s">
        <v>1289</v>
      </c>
      <c r="D18" s="205" t="s">
        <v>1289</v>
      </c>
      <c r="E18" s="205" t="s">
        <v>1289</v>
      </c>
      <c r="F18" s="205" t="s">
        <v>1289</v>
      </c>
      <c r="G18" s="398" t="s">
        <v>1117</v>
      </c>
      <c r="H18" s="205" t="s">
        <v>1418</v>
      </c>
      <c r="I18" s="385" t="s">
        <v>1474</v>
      </c>
      <c r="J18" s="376" t="s">
        <v>18</v>
      </c>
      <c r="K18" s="376" t="s">
        <v>19</v>
      </c>
      <c r="L18" s="375">
        <v>106</v>
      </c>
      <c r="M18" s="375">
        <v>106</v>
      </c>
      <c r="N18" s="205" t="s">
        <v>1289</v>
      </c>
      <c r="O18" s="376" t="s">
        <v>62</v>
      </c>
      <c r="P18" s="205" t="s">
        <v>1289</v>
      </c>
      <c r="Q18" s="382">
        <v>785.91723460000003</v>
      </c>
      <c r="R18" s="386" t="s">
        <v>24</v>
      </c>
      <c r="S18" s="386" t="s">
        <v>1422</v>
      </c>
      <c r="T18" s="303" t="s">
        <v>1289</v>
      </c>
      <c r="U18" s="303" t="s">
        <v>1289</v>
      </c>
      <c r="V18" s="395" t="s">
        <v>1430</v>
      </c>
      <c r="W18" s="370"/>
      <c r="X18" s="17"/>
    </row>
    <row r="19" spans="1:24" ht="93.75" customHeight="1">
      <c r="A19" s="363" t="s">
        <v>1352</v>
      </c>
      <c r="B19" s="363" t="s">
        <v>1610</v>
      </c>
      <c r="C19" s="396" t="s">
        <v>1289</v>
      </c>
      <c r="D19" s="205" t="s">
        <v>1289</v>
      </c>
      <c r="E19" s="205" t="s">
        <v>1289</v>
      </c>
      <c r="F19" s="205" t="s">
        <v>1289</v>
      </c>
      <c r="G19" s="398" t="s">
        <v>1117</v>
      </c>
      <c r="H19" s="205" t="s">
        <v>1418</v>
      </c>
      <c r="I19" s="385" t="s">
        <v>1428</v>
      </c>
      <c r="J19" s="376" t="s">
        <v>18</v>
      </c>
      <c r="K19" s="376" t="s">
        <v>19</v>
      </c>
      <c r="L19" s="376">
        <v>60</v>
      </c>
      <c r="M19" s="376">
        <v>60</v>
      </c>
      <c r="N19" s="205" t="s">
        <v>1289</v>
      </c>
      <c r="O19" s="376" t="s">
        <v>62</v>
      </c>
      <c r="P19" s="205" t="s">
        <v>1289</v>
      </c>
      <c r="Q19" s="382">
        <v>298.17150720000001</v>
      </c>
      <c r="R19" s="386" t="s">
        <v>24</v>
      </c>
      <c r="S19" s="386" t="s">
        <v>31</v>
      </c>
      <c r="T19" s="303" t="s">
        <v>1289</v>
      </c>
      <c r="U19" s="303" t="s">
        <v>1289</v>
      </c>
      <c r="V19" s="395" t="s">
        <v>1430</v>
      </c>
      <c r="W19" s="370"/>
      <c r="X19" s="17"/>
    </row>
    <row r="20" spans="1:24" ht="69.75" customHeight="1">
      <c r="A20" s="363" t="s">
        <v>1385</v>
      </c>
      <c r="B20" s="363" t="s">
        <v>1610</v>
      </c>
      <c r="C20" s="396" t="s">
        <v>1289</v>
      </c>
      <c r="D20" s="205" t="s">
        <v>1289</v>
      </c>
      <c r="E20" s="205" t="s">
        <v>1289</v>
      </c>
      <c r="F20" s="205" t="s">
        <v>1289</v>
      </c>
      <c r="G20" s="398" t="s">
        <v>1117</v>
      </c>
      <c r="H20" s="205" t="s">
        <v>1418</v>
      </c>
      <c r="I20" s="385" t="s">
        <v>1428</v>
      </c>
      <c r="J20" s="376" t="s">
        <v>18</v>
      </c>
      <c r="K20" s="376" t="s">
        <v>19</v>
      </c>
      <c r="L20" s="376">
        <v>416</v>
      </c>
      <c r="M20" s="376">
        <v>416</v>
      </c>
      <c r="N20" s="205" t="s">
        <v>1289</v>
      </c>
      <c r="O20" s="376" t="s">
        <v>62</v>
      </c>
      <c r="P20" s="205" t="s">
        <v>1289</v>
      </c>
      <c r="Q20" s="382">
        <v>519.33725355680008</v>
      </c>
      <c r="R20" s="386" t="s">
        <v>24</v>
      </c>
      <c r="S20" s="386" t="s">
        <v>201</v>
      </c>
      <c r="T20" s="303" t="s">
        <v>1289</v>
      </c>
      <c r="U20" s="303" t="s">
        <v>1289</v>
      </c>
      <c r="V20" s="395" t="s">
        <v>1430</v>
      </c>
      <c r="W20" s="370"/>
    </row>
    <row r="21" spans="1:24" ht="75" customHeight="1">
      <c r="A21" s="363" t="s">
        <v>1379</v>
      </c>
      <c r="B21" s="363" t="s">
        <v>1610</v>
      </c>
      <c r="C21" s="396" t="s">
        <v>1289</v>
      </c>
      <c r="D21" s="205" t="s">
        <v>1289</v>
      </c>
      <c r="E21" s="205" t="s">
        <v>1289</v>
      </c>
      <c r="F21" s="205" t="s">
        <v>1289</v>
      </c>
      <c r="G21" s="398" t="s">
        <v>1117</v>
      </c>
      <c r="H21" s="205" t="s">
        <v>1418</v>
      </c>
      <c r="I21" s="385" t="s">
        <v>1482</v>
      </c>
      <c r="J21" s="376" t="s">
        <v>16</v>
      </c>
      <c r="K21" s="376" t="s">
        <v>19</v>
      </c>
      <c r="L21" s="376">
        <v>500</v>
      </c>
      <c r="M21" s="376">
        <v>300</v>
      </c>
      <c r="N21" s="205" t="s">
        <v>1289</v>
      </c>
      <c r="O21" s="376" t="s">
        <v>62</v>
      </c>
      <c r="P21" s="205" t="s">
        <v>1289</v>
      </c>
      <c r="Q21" s="382">
        <v>1851.2203799999997</v>
      </c>
      <c r="R21" s="386" t="s">
        <v>24</v>
      </c>
      <c r="S21" s="386" t="s">
        <v>25</v>
      </c>
      <c r="T21" s="303" t="s">
        <v>1289</v>
      </c>
      <c r="U21" s="303" t="s">
        <v>1289</v>
      </c>
      <c r="V21" s="395" t="s">
        <v>1430</v>
      </c>
      <c r="W21" s="370"/>
    </row>
    <row r="22" spans="1:24" ht="25.5">
      <c r="A22" s="363" t="s">
        <v>1321</v>
      </c>
      <c r="B22" s="363" t="s">
        <v>1610</v>
      </c>
      <c r="C22" s="396" t="s">
        <v>1289</v>
      </c>
      <c r="D22" s="205" t="s">
        <v>1289</v>
      </c>
      <c r="E22" s="205" t="s">
        <v>1289</v>
      </c>
      <c r="F22" s="205" t="s">
        <v>1289</v>
      </c>
      <c r="G22" s="398" t="s">
        <v>1117</v>
      </c>
      <c r="H22" s="205" t="s">
        <v>1418</v>
      </c>
      <c r="I22" s="385" t="s">
        <v>1440</v>
      </c>
      <c r="J22" s="376" t="s">
        <v>16</v>
      </c>
      <c r="K22" s="376" t="s">
        <v>19</v>
      </c>
      <c r="L22" s="376">
        <v>81</v>
      </c>
      <c r="M22" s="376">
        <v>81</v>
      </c>
      <c r="N22" s="205" t="s">
        <v>1289</v>
      </c>
      <c r="O22" s="376" t="s">
        <v>62</v>
      </c>
      <c r="P22" s="205" t="s">
        <v>1289</v>
      </c>
      <c r="Q22" s="382">
        <v>599.80500000000006</v>
      </c>
      <c r="R22" s="386" t="s">
        <v>24</v>
      </c>
      <c r="S22" s="386" t="s">
        <v>25</v>
      </c>
      <c r="T22" s="303" t="s">
        <v>1289</v>
      </c>
      <c r="U22" s="303" t="s">
        <v>1289</v>
      </c>
      <c r="V22" s="395" t="s">
        <v>1430</v>
      </c>
      <c r="W22" s="370"/>
    </row>
    <row r="23" spans="1:24" ht="25.5">
      <c r="A23" s="364" t="s">
        <v>1622</v>
      </c>
      <c r="B23" s="363" t="s">
        <v>1610</v>
      </c>
      <c r="C23" s="396" t="s">
        <v>1289</v>
      </c>
      <c r="D23" s="205" t="s">
        <v>1289</v>
      </c>
      <c r="E23" s="205" t="s">
        <v>1289</v>
      </c>
      <c r="F23" s="205" t="s">
        <v>1289</v>
      </c>
      <c r="G23" s="398" t="s">
        <v>1117</v>
      </c>
      <c r="H23" s="205" t="s">
        <v>1418</v>
      </c>
      <c r="I23" s="377" t="s">
        <v>1452</v>
      </c>
      <c r="J23" s="376" t="s">
        <v>18</v>
      </c>
      <c r="K23" s="377" t="s">
        <v>19</v>
      </c>
      <c r="L23" s="377">
        <v>8100</v>
      </c>
      <c r="M23" s="377">
        <v>4200</v>
      </c>
      <c r="N23" s="205" t="s">
        <v>1289</v>
      </c>
      <c r="O23" s="377" t="s">
        <v>63</v>
      </c>
      <c r="P23" s="205" t="s">
        <v>1289</v>
      </c>
      <c r="Q23" s="382">
        <v>12440.400000000001</v>
      </c>
      <c r="R23" s="416" t="s">
        <v>1621</v>
      </c>
      <c r="S23" s="393"/>
      <c r="T23" s="303" t="s">
        <v>1289</v>
      </c>
      <c r="U23" s="303" t="s">
        <v>1289</v>
      </c>
      <c r="V23" s="395" t="s">
        <v>1430</v>
      </c>
      <c r="W23" s="370"/>
    </row>
    <row r="24" spans="1:24" ht="25.5">
      <c r="A24" s="365" t="s">
        <v>1410</v>
      </c>
      <c r="B24" s="383" t="s">
        <v>1611</v>
      </c>
      <c r="C24" s="396" t="s">
        <v>1289</v>
      </c>
      <c r="D24" s="205" t="s">
        <v>1289</v>
      </c>
      <c r="E24" s="205" t="s">
        <v>1289</v>
      </c>
      <c r="F24" s="205" t="s">
        <v>1289</v>
      </c>
      <c r="G24" s="398" t="s">
        <v>1117</v>
      </c>
      <c r="H24" s="205" t="s">
        <v>1418</v>
      </c>
      <c r="I24" s="372" t="s">
        <v>1485</v>
      </c>
      <c r="J24" s="372" t="s">
        <v>18</v>
      </c>
      <c r="K24" s="372" t="s">
        <v>19</v>
      </c>
      <c r="L24" s="378">
        <v>250</v>
      </c>
      <c r="M24" s="378">
        <v>208</v>
      </c>
      <c r="N24" s="205" t="s">
        <v>1289</v>
      </c>
      <c r="O24" s="372" t="s">
        <v>63</v>
      </c>
      <c r="P24" s="205" t="s">
        <v>1289</v>
      </c>
      <c r="Q24" s="382">
        <v>1248.77</v>
      </c>
      <c r="R24" s="387" t="s">
        <v>1621</v>
      </c>
      <c r="S24" s="387" t="s">
        <v>25</v>
      </c>
      <c r="T24" s="303" t="s">
        <v>1289</v>
      </c>
      <c r="U24" s="303" t="s">
        <v>1289</v>
      </c>
      <c r="V24" s="395" t="s">
        <v>1579</v>
      </c>
      <c r="W24" s="370"/>
    </row>
    <row r="25" spans="1:24" ht="25.5">
      <c r="A25" s="363" t="s">
        <v>1339</v>
      </c>
      <c r="B25" s="373" t="s">
        <v>1612</v>
      </c>
      <c r="C25" s="396" t="s">
        <v>1289</v>
      </c>
      <c r="D25" s="205" t="s">
        <v>1289</v>
      </c>
      <c r="E25" s="205" t="s">
        <v>1289</v>
      </c>
      <c r="F25" s="205" t="s">
        <v>1289</v>
      </c>
      <c r="G25" s="398" t="s">
        <v>1117</v>
      </c>
      <c r="H25" s="205" t="s">
        <v>1418</v>
      </c>
      <c r="I25" s="383" t="s">
        <v>1432</v>
      </c>
      <c r="J25" s="383" t="s">
        <v>16</v>
      </c>
      <c r="K25" s="383" t="s">
        <v>19</v>
      </c>
      <c r="L25" s="379">
        <v>324</v>
      </c>
      <c r="M25" s="379">
        <v>128</v>
      </c>
      <c r="N25" s="205" t="s">
        <v>1289</v>
      </c>
      <c r="O25" s="383" t="s">
        <v>63</v>
      </c>
      <c r="P25" s="205" t="s">
        <v>1289</v>
      </c>
      <c r="Q25" s="382">
        <v>1232</v>
      </c>
      <c r="R25" s="388" t="s">
        <v>1621</v>
      </c>
      <c r="S25" s="394"/>
      <c r="T25" s="303" t="s">
        <v>1289</v>
      </c>
      <c r="U25" s="303" t="s">
        <v>1289</v>
      </c>
      <c r="V25" s="395" t="s">
        <v>1466</v>
      </c>
      <c r="W25" s="370"/>
    </row>
    <row r="26" spans="1:24" ht="38.25">
      <c r="A26" s="363" t="s">
        <v>1403</v>
      </c>
      <c r="B26" s="373" t="s">
        <v>1612</v>
      </c>
      <c r="C26" s="396" t="s">
        <v>1289</v>
      </c>
      <c r="D26" s="205" t="s">
        <v>1289</v>
      </c>
      <c r="E26" s="205" t="s">
        <v>1289</v>
      </c>
      <c r="F26" s="205" t="s">
        <v>1289</v>
      </c>
      <c r="G26" s="398" t="s">
        <v>1117</v>
      </c>
      <c r="H26" s="205" t="s">
        <v>1418</v>
      </c>
      <c r="I26" s="383" t="s">
        <v>1485</v>
      </c>
      <c r="J26" s="383" t="s">
        <v>18</v>
      </c>
      <c r="K26" s="383" t="s">
        <v>19</v>
      </c>
      <c r="L26" s="379">
        <v>1069</v>
      </c>
      <c r="M26" s="379">
        <v>393</v>
      </c>
      <c r="N26" s="205" t="s">
        <v>1289</v>
      </c>
      <c r="O26" s="383" t="s">
        <v>63</v>
      </c>
      <c r="P26" s="205" t="s">
        <v>1289</v>
      </c>
      <c r="Q26" s="382">
        <v>7565.25</v>
      </c>
      <c r="R26" s="388" t="s">
        <v>1621</v>
      </c>
      <c r="S26" s="394"/>
      <c r="T26" s="303" t="s">
        <v>1289</v>
      </c>
      <c r="U26" s="303" t="s">
        <v>1289</v>
      </c>
      <c r="V26" s="395" t="s">
        <v>1466</v>
      </c>
      <c r="W26" s="370"/>
    </row>
    <row r="27" spans="1:24" ht="51">
      <c r="A27" s="363" t="s">
        <v>1400</v>
      </c>
      <c r="B27" s="373" t="s">
        <v>1612</v>
      </c>
      <c r="C27" s="396" t="s">
        <v>1289</v>
      </c>
      <c r="D27" s="205" t="s">
        <v>1289</v>
      </c>
      <c r="E27" s="309" t="s">
        <v>1289</v>
      </c>
      <c r="F27" s="205" t="s">
        <v>1289</v>
      </c>
      <c r="G27" s="398" t="s">
        <v>1117</v>
      </c>
      <c r="H27" s="205" t="s">
        <v>1418</v>
      </c>
      <c r="I27" s="383" t="s">
        <v>1442</v>
      </c>
      <c r="J27" s="383" t="s">
        <v>18</v>
      </c>
      <c r="K27" s="383" t="s">
        <v>19</v>
      </c>
      <c r="L27" s="379">
        <v>52</v>
      </c>
      <c r="M27" s="379">
        <v>51</v>
      </c>
      <c r="N27" s="205" t="s">
        <v>1289</v>
      </c>
      <c r="O27" s="383" t="s">
        <v>63</v>
      </c>
      <c r="P27" s="205" t="s">
        <v>1289</v>
      </c>
      <c r="Q27" s="382">
        <v>1472.625</v>
      </c>
      <c r="R27" s="388" t="s">
        <v>1621</v>
      </c>
      <c r="S27" s="394"/>
      <c r="T27" s="303" t="s">
        <v>1289</v>
      </c>
      <c r="U27" s="303" t="s">
        <v>1289</v>
      </c>
      <c r="V27" s="395" t="s">
        <v>1466</v>
      </c>
      <c r="W27" s="370"/>
      <c r="X27" s="22"/>
    </row>
    <row r="28" spans="1:24">
      <c r="A28" s="363" t="s">
        <v>1402</v>
      </c>
      <c r="B28" s="373" t="s">
        <v>1612</v>
      </c>
      <c r="C28" s="396" t="s">
        <v>1289</v>
      </c>
      <c r="D28" s="205" t="s">
        <v>1289</v>
      </c>
      <c r="E28" s="205" t="s">
        <v>1289</v>
      </c>
      <c r="F28" s="205" t="s">
        <v>1289</v>
      </c>
      <c r="G28" s="398" t="s">
        <v>1117</v>
      </c>
      <c r="H28" s="205" t="s">
        <v>1418</v>
      </c>
      <c r="I28" s="365" t="s">
        <v>1556</v>
      </c>
      <c r="J28" s="365" t="s">
        <v>18</v>
      </c>
      <c r="K28" s="383" t="s">
        <v>19</v>
      </c>
      <c r="L28" s="379">
        <v>1069</v>
      </c>
      <c r="M28" s="379">
        <v>450</v>
      </c>
      <c r="N28" s="205" t="s">
        <v>1289</v>
      </c>
      <c r="O28" s="383" t="s">
        <v>62</v>
      </c>
      <c r="P28" s="205" t="s">
        <v>1289</v>
      </c>
      <c r="Q28" s="382">
        <v>4331.25</v>
      </c>
      <c r="R28" s="389" t="s">
        <v>24</v>
      </c>
      <c r="S28" s="388" t="s">
        <v>25</v>
      </c>
      <c r="T28" s="303" t="s">
        <v>1289</v>
      </c>
      <c r="U28" s="303" t="s">
        <v>1289</v>
      </c>
      <c r="V28" s="395" t="s">
        <v>1466</v>
      </c>
      <c r="W28" s="370"/>
      <c r="X28" s="22"/>
    </row>
    <row r="29" spans="1:24">
      <c r="A29" s="363" t="s">
        <v>1376</v>
      </c>
      <c r="B29" s="373" t="s">
        <v>1612</v>
      </c>
      <c r="C29" s="396" t="s">
        <v>1289</v>
      </c>
      <c r="D29" s="205" t="s">
        <v>1289</v>
      </c>
      <c r="E29" s="205" t="s">
        <v>1289</v>
      </c>
      <c r="F29" s="205" t="s">
        <v>1289</v>
      </c>
      <c r="G29" s="398" t="s">
        <v>1117</v>
      </c>
      <c r="H29" s="205" t="s">
        <v>1418</v>
      </c>
      <c r="I29" s="365" t="s">
        <v>1520</v>
      </c>
      <c r="J29" s="383" t="s">
        <v>18</v>
      </c>
      <c r="K29" s="365" t="s">
        <v>19</v>
      </c>
      <c r="L29" s="379">
        <v>99</v>
      </c>
      <c r="M29" s="379">
        <v>99</v>
      </c>
      <c r="N29" s="205" t="s">
        <v>1289</v>
      </c>
      <c r="O29" s="383" t="s">
        <v>62</v>
      </c>
      <c r="P29" s="205" t="s">
        <v>1289</v>
      </c>
      <c r="Q29" s="382">
        <v>690.5</v>
      </c>
      <c r="R29" s="388" t="s">
        <v>24</v>
      </c>
      <c r="S29" s="388" t="s">
        <v>25</v>
      </c>
      <c r="T29" s="303" t="s">
        <v>1289</v>
      </c>
      <c r="U29" s="303" t="s">
        <v>1289</v>
      </c>
      <c r="V29" s="395" t="s">
        <v>1466</v>
      </c>
      <c r="W29" s="370"/>
      <c r="X29" s="22"/>
    </row>
    <row r="30" spans="1:24">
      <c r="A30" s="363" t="s">
        <v>1408</v>
      </c>
      <c r="B30" s="373" t="s">
        <v>1612</v>
      </c>
      <c r="C30" s="396" t="s">
        <v>1289</v>
      </c>
      <c r="D30" s="205" t="s">
        <v>1289</v>
      </c>
      <c r="E30" s="205" t="s">
        <v>1289</v>
      </c>
      <c r="F30" s="205" t="s">
        <v>1289</v>
      </c>
      <c r="G30" s="398" t="s">
        <v>1117</v>
      </c>
      <c r="H30" s="205" t="s">
        <v>1418</v>
      </c>
      <c r="I30" s="365" t="s">
        <v>1572</v>
      </c>
      <c r="J30" s="383" t="s">
        <v>18</v>
      </c>
      <c r="K30" s="365" t="s">
        <v>19</v>
      </c>
      <c r="L30" s="379">
        <v>1189</v>
      </c>
      <c r="M30" s="379">
        <v>1189</v>
      </c>
      <c r="N30" s="205" t="s">
        <v>1289</v>
      </c>
      <c r="O30" s="383" t="s">
        <v>62</v>
      </c>
      <c r="P30" s="205" t="s">
        <v>1289</v>
      </c>
      <c r="Q30" s="382">
        <v>6030.06</v>
      </c>
      <c r="R30" s="388" t="s">
        <v>24</v>
      </c>
      <c r="S30" s="388" t="s">
        <v>25</v>
      </c>
      <c r="T30" s="303" t="s">
        <v>1289</v>
      </c>
      <c r="U30" s="303" t="s">
        <v>1289</v>
      </c>
      <c r="V30" s="395" t="s">
        <v>1466</v>
      </c>
      <c r="W30" s="370"/>
      <c r="X30" s="22"/>
    </row>
    <row r="31" spans="1:24">
      <c r="A31" s="363" t="s">
        <v>1401</v>
      </c>
      <c r="B31" s="373" t="s">
        <v>1612</v>
      </c>
      <c r="C31" s="396" t="s">
        <v>1289</v>
      </c>
      <c r="D31" s="205" t="s">
        <v>1289</v>
      </c>
      <c r="E31" s="309" t="s">
        <v>1289</v>
      </c>
      <c r="F31" s="205" t="s">
        <v>1289</v>
      </c>
      <c r="G31" s="398" t="s">
        <v>1117</v>
      </c>
      <c r="H31" s="205" t="s">
        <v>1418</v>
      </c>
      <c r="I31" s="365" t="s">
        <v>1555</v>
      </c>
      <c r="J31" s="365" t="s">
        <v>18</v>
      </c>
      <c r="K31" s="365" t="s">
        <v>19</v>
      </c>
      <c r="L31" s="380">
        <v>1179</v>
      </c>
      <c r="M31" s="380">
        <v>1179</v>
      </c>
      <c r="N31" s="205" t="s">
        <v>1289</v>
      </c>
      <c r="O31" s="365" t="s">
        <v>62</v>
      </c>
      <c r="P31" s="205" t="s">
        <v>1289</v>
      </c>
      <c r="Q31" s="382">
        <v>9655.8000000000011</v>
      </c>
      <c r="R31" s="389" t="s">
        <v>24</v>
      </c>
      <c r="S31" s="389" t="s">
        <v>25</v>
      </c>
      <c r="T31" s="303" t="s">
        <v>1289</v>
      </c>
      <c r="U31" s="303" t="s">
        <v>1289</v>
      </c>
      <c r="V31" s="395" t="s">
        <v>1466</v>
      </c>
      <c r="W31" s="370"/>
      <c r="X31" s="22"/>
    </row>
    <row r="32" spans="1:24" ht="87.75" customHeight="1">
      <c r="A32" s="363" t="s">
        <v>1358</v>
      </c>
      <c r="B32" s="373" t="s">
        <v>1613</v>
      </c>
      <c r="C32" s="396" t="s">
        <v>1289</v>
      </c>
      <c r="D32" s="205" t="s">
        <v>1289</v>
      </c>
      <c r="E32" s="205" t="s">
        <v>1289</v>
      </c>
      <c r="F32" s="205" t="s">
        <v>1289</v>
      </c>
      <c r="G32" s="398" t="s">
        <v>1117</v>
      </c>
      <c r="H32" s="205" t="s">
        <v>1418</v>
      </c>
      <c r="I32" s="372" t="s">
        <v>14</v>
      </c>
      <c r="J32" s="372" t="s">
        <v>18</v>
      </c>
      <c r="K32" s="372" t="s">
        <v>19</v>
      </c>
      <c r="L32" s="378">
        <v>54</v>
      </c>
      <c r="M32" s="378">
        <v>54</v>
      </c>
      <c r="N32" s="205" t="s">
        <v>1289</v>
      </c>
      <c r="O32" s="372" t="s">
        <v>63</v>
      </c>
      <c r="P32" s="205" t="s">
        <v>1289</v>
      </c>
      <c r="Q32" s="382">
        <v>260</v>
      </c>
      <c r="R32" s="387" t="s">
        <v>1621</v>
      </c>
      <c r="S32" s="387"/>
      <c r="T32" s="303" t="s">
        <v>1289</v>
      </c>
      <c r="U32" s="303" t="s">
        <v>1289</v>
      </c>
      <c r="V32" s="395" t="s">
        <v>1476</v>
      </c>
      <c r="W32" s="370"/>
    </row>
    <row r="33" spans="1:23" ht="45" customHeight="1">
      <c r="A33" s="363" t="s">
        <v>1359</v>
      </c>
      <c r="B33" s="373" t="s">
        <v>1613</v>
      </c>
      <c r="C33" s="396" t="s">
        <v>1289</v>
      </c>
      <c r="D33" s="205" t="s">
        <v>1289</v>
      </c>
      <c r="E33" s="205" t="s">
        <v>1289</v>
      </c>
      <c r="F33" s="205" t="s">
        <v>1289</v>
      </c>
      <c r="G33" s="398" t="s">
        <v>1117</v>
      </c>
      <c r="H33" s="205" t="s">
        <v>1418</v>
      </c>
      <c r="I33" s="372" t="s">
        <v>14</v>
      </c>
      <c r="J33" s="372" t="s">
        <v>18</v>
      </c>
      <c r="K33" s="372" t="s">
        <v>19</v>
      </c>
      <c r="L33" s="378">
        <v>68</v>
      </c>
      <c r="M33" s="378">
        <v>68</v>
      </c>
      <c r="N33" s="205" t="s">
        <v>1289</v>
      </c>
      <c r="O33" s="372" t="s">
        <v>63</v>
      </c>
      <c r="P33" s="205" t="s">
        <v>1289</v>
      </c>
      <c r="Q33" s="382">
        <v>327</v>
      </c>
      <c r="R33" s="387" t="s">
        <v>1621</v>
      </c>
      <c r="S33" s="392"/>
      <c r="T33" s="303" t="s">
        <v>1289</v>
      </c>
      <c r="U33" s="303" t="s">
        <v>1289</v>
      </c>
      <c r="V33" s="395" t="s">
        <v>1476</v>
      </c>
      <c r="W33" s="370"/>
    </row>
    <row r="34" spans="1:23" ht="65.25" customHeight="1">
      <c r="A34" s="363" t="s">
        <v>1360</v>
      </c>
      <c r="B34" s="373" t="s">
        <v>1613</v>
      </c>
      <c r="C34" s="396" t="s">
        <v>1289</v>
      </c>
      <c r="D34" s="205" t="s">
        <v>1289</v>
      </c>
      <c r="E34" s="205" t="s">
        <v>1289</v>
      </c>
      <c r="F34" s="205" t="s">
        <v>1289</v>
      </c>
      <c r="G34" s="398" t="s">
        <v>1117</v>
      </c>
      <c r="H34" s="205" t="s">
        <v>1418</v>
      </c>
      <c r="I34" s="372" t="s">
        <v>14</v>
      </c>
      <c r="J34" s="372" t="s">
        <v>18</v>
      </c>
      <c r="K34" s="372" t="s">
        <v>19</v>
      </c>
      <c r="L34" s="378">
        <v>101</v>
      </c>
      <c r="M34" s="378">
        <v>101</v>
      </c>
      <c r="N34" s="205" t="s">
        <v>1289</v>
      </c>
      <c r="O34" s="372" t="s">
        <v>63</v>
      </c>
      <c r="P34" s="205" t="s">
        <v>1289</v>
      </c>
      <c r="Q34" s="382">
        <v>486</v>
      </c>
      <c r="R34" s="387" t="s">
        <v>1621</v>
      </c>
      <c r="S34" s="392"/>
      <c r="T34" s="303" t="s">
        <v>1289</v>
      </c>
      <c r="U34" s="303" t="s">
        <v>1289</v>
      </c>
      <c r="V34" s="395" t="s">
        <v>1476</v>
      </c>
      <c r="W34" s="370"/>
    </row>
    <row r="35" spans="1:23" ht="25.5">
      <c r="A35" s="364" t="s">
        <v>1348</v>
      </c>
      <c r="B35" s="373" t="s">
        <v>1613</v>
      </c>
      <c r="C35" s="396" t="s">
        <v>1289</v>
      </c>
      <c r="D35" s="205" t="s">
        <v>1289</v>
      </c>
      <c r="E35" s="205" t="s">
        <v>1289</v>
      </c>
      <c r="F35" s="205" t="s">
        <v>1289</v>
      </c>
      <c r="G35" s="398" t="s">
        <v>1117</v>
      </c>
      <c r="H35" s="205" t="s">
        <v>1418</v>
      </c>
      <c r="I35" s="377" t="s">
        <v>1442</v>
      </c>
      <c r="J35" s="377" t="s">
        <v>18</v>
      </c>
      <c r="K35" s="377" t="s">
        <v>19</v>
      </c>
      <c r="L35" s="381">
        <v>44</v>
      </c>
      <c r="M35" s="381">
        <v>9</v>
      </c>
      <c r="N35" s="205" t="s">
        <v>1289</v>
      </c>
      <c r="O35" s="377" t="s">
        <v>63</v>
      </c>
      <c r="P35" s="205" t="s">
        <v>1289</v>
      </c>
      <c r="Q35" s="382">
        <v>153</v>
      </c>
      <c r="R35" s="416" t="s">
        <v>1621</v>
      </c>
      <c r="S35" s="393"/>
      <c r="T35" s="303" t="s">
        <v>1289</v>
      </c>
      <c r="U35" s="303" t="s">
        <v>1289</v>
      </c>
      <c r="V35" s="395" t="s">
        <v>1476</v>
      </c>
      <c r="W35" s="370"/>
    </row>
    <row r="36" spans="1:23" ht="25.5">
      <c r="A36" s="363" t="s">
        <v>1399</v>
      </c>
      <c r="B36" s="373" t="s">
        <v>1613</v>
      </c>
      <c r="C36" s="396" t="s">
        <v>1289</v>
      </c>
      <c r="D36" s="205" t="s">
        <v>1289</v>
      </c>
      <c r="E36" s="205" t="s">
        <v>1289</v>
      </c>
      <c r="F36" s="205" t="s">
        <v>1289</v>
      </c>
      <c r="G36" s="398" t="s">
        <v>1117</v>
      </c>
      <c r="H36" s="205" t="s">
        <v>1418</v>
      </c>
      <c r="I36" s="376" t="s">
        <v>1485</v>
      </c>
      <c r="J36" s="376" t="s">
        <v>18</v>
      </c>
      <c r="K36" s="376" t="s">
        <v>19</v>
      </c>
      <c r="L36" s="375">
        <v>6000</v>
      </c>
      <c r="M36" s="375">
        <v>139</v>
      </c>
      <c r="N36" s="205" t="s">
        <v>1289</v>
      </c>
      <c r="O36" s="376" t="s">
        <v>63</v>
      </c>
      <c r="P36" s="205" t="s">
        <v>1289</v>
      </c>
      <c r="Q36" s="382">
        <v>446</v>
      </c>
      <c r="R36" s="386" t="s">
        <v>1621</v>
      </c>
      <c r="S36" s="392"/>
      <c r="T36" s="303" t="s">
        <v>1289</v>
      </c>
      <c r="U36" s="303" t="s">
        <v>1289</v>
      </c>
      <c r="V36" s="395" t="s">
        <v>1476</v>
      </c>
      <c r="W36" s="370"/>
    </row>
    <row r="37" spans="1:23" ht="38.25">
      <c r="A37" s="363" t="s">
        <v>1347</v>
      </c>
      <c r="B37" s="373" t="s">
        <v>1613</v>
      </c>
      <c r="C37" s="396" t="s">
        <v>1289</v>
      </c>
      <c r="D37" s="205" t="s">
        <v>1289</v>
      </c>
      <c r="E37" s="205" t="s">
        <v>1289</v>
      </c>
      <c r="F37" s="205" t="s">
        <v>1289</v>
      </c>
      <c r="G37" s="398" t="s">
        <v>1117</v>
      </c>
      <c r="H37" s="205" t="s">
        <v>1418</v>
      </c>
      <c r="I37" s="376" t="s">
        <v>14</v>
      </c>
      <c r="J37" s="376" t="s">
        <v>18</v>
      </c>
      <c r="K37" s="376" t="s">
        <v>19</v>
      </c>
      <c r="L37" s="375">
        <v>3691</v>
      </c>
      <c r="M37" s="375">
        <v>2200</v>
      </c>
      <c r="N37" s="205" t="s">
        <v>1289</v>
      </c>
      <c r="O37" s="376" t="s">
        <v>63</v>
      </c>
      <c r="P37" s="205" t="s">
        <v>1289</v>
      </c>
      <c r="Q37" s="382">
        <v>17646</v>
      </c>
      <c r="R37" s="386" t="s">
        <v>1621</v>
      </c>
      <c r="S37" s="392"/>
      <c r="T37" s="303" t="s">
        <v>1289</v>
      </c>
      <c r="U37" s="303" t="s">
        <v>1289</v>
      </c>
      <c r="V37" s="395" t="s">
        <v>1476</v>
      </c>
      <c r="W37" s="370"/>
    </row>
    <row r="38" spans="1:23" ht="25.5">
      <c r="A38" s="363" t="s">
        <v>1409</v>
      </c>
      <c r="B38" s="373" t="s">
        <v>1614</v>
      </c>
      <c r="C38" s="396" t="s">
        <v>1289</v>
      </c>
      <c r="D38" s="205" t="s">
        <v>1289</v>
      </c>
      <c r="E38" s="205" t="s">
        <v>1289</v>
      </c>
      <c r="F38" s="205" t="s">
        <v>1289</v>
      </c>
      <c r="G38" s="398" t="s">
        <v>1117</v>
      </c>
      <c r="H38" s="205" t="s">
        <v>1418</v>
      </c>
      <c r="I38" s="372" t="s">
        <v>1485</v>
      </c>
      <c r="J38" s="372" t="s">
        <v>18</v>
      </c>
      <c r="K38" s="372" t="s">
        <v>612</v>
      </c>
      <c r="L38" s="378" t="s">
        <v>1608</v>
      </c>
      <c r="M38" s="378">
        <v>72</v>
      </c>
      <c r="N38" s="205" t="s">
        <v>1289</v>
      </c>
      <c r="O38" s="372" t="s">
        <v>63</v>
      </c>
      <c r="P38" s="205" t="s">
        <v>1289</v>
      </c>
      <c r="Q38" s="382">
        <v>695.16</v>
      </c>
      <c r="R38" s="387" t="s">
        <v>1621</v>
      </c>
      <c r="S38" s="387" t="s">
        <v>25</v>
      </c>
      <c r="T38" s="303" t="s">
        <v>1289</v>
      </c>
      <c r="U38" s="303" t="s">
        <v>1289</v>
      </c>
      <c r="V38" s="395" t="s">
        <v>1435</v>
      </c>
      <c r="W38" s="370"/>
    </row>
    <row r="39" spans="1:23" ht="25.5">
      <c r="A39" s="363" t="s">
        <v>1329</v>
      </c>
      <c r="B39" s="373" t="s">
        <v>1614</v>
      </c>
      <c r="C39" s="396" t="s">
        <v>1289</v>
      </c>
      <c r="D39" s="205" t="s">
        <v>1289</v>
      </c>
      <c r="E39" s="205" t="s">
        <v>1289</v>
      </c>
      <c r="F39" s="205" t="s">
        <v>1289</v>
      </c>
      <c r="G39" s="398" t="s">
        <v>1117</v>
      </c>
      <c r="H39" s="205" t="s">
        <v>1418</v>
      </c>
      <c r="I39" s="372" t="s">
        <v>14</v>
      </c>
      <c r="J39" s="372" t="s">
        <v>18</v>
      </c>
      <c r="K39" s="372" t="s">
        <v>19</v>
      </c>
      <c r="L39" s="378">
        <v>1500</v>
      </c>
      <c r="M39" s="378">
        <v>1500</v>
      </c>
      <c r="N39" s="205" t="s">
        <v>1289</v>
      </c>
      <c r="O39" s="372" t="s">
        <v>63</v>
      </c>
      <c r="P39" s="205" t="s">
        <v>1289</v>
      </c>
      <c r="Q39" s="382">
        <v>10338</v>
      </c>
      <c r="R39" s="387" t="s">
        <v>24</v>
      </c>
      <c r="S39" s="387" t="s">
        <v>37</v>
      </c>
      <c r="T39" s="303" t="s">
        <v>1289</v>
      </c>
      <c r="U39" s="303" t="s">
        <v>1289</v>
      </c>
      <c r="V39" s="395" t="s">
        <v>1435</v>
      </c>
      <c r="W39" s="370"/>
    </row>
    <row r="40" spans="1:23" ht="25.5">
      <c r="A40" s="363" t="s">
        <v>1411</v>
      </c>
      <c r="B40" s="373" t="s">
        <v>1614</v>
      </c>
      <c r="C40" s="396" t="s">
        <v>1289</v>
      </c>
      <c r="D40" s="205" t="s">
        <v>1289</v>
      </c>
      <c r="E40" s="205" t="s">
        <v>1289</v>
      </c>
      <c r="F40" s="205" t="s">
        <v>1289</v>
      </c>
      <c r="G40" s="398" t="s">
        <v>1117</v>
      </c>
      <c r="H40" s="205" t="s">
        <v>1418</v>
      </c>
      <c r="I40" s="372" t="s">
        <v>1485</v>
      </c>
      <c r="J40" s="376" t="s">
        <v>18</v>
      </c>
      <c r="K40" s="372" t="s">
        <v>19</v>
      </c>
      <c r="L40" s="378">
        <v>7362</v>
      </c>
      <c r="M40" s="378">
        <v>1807</v>
      </c>
      <c r="N40" s="205" t="s">
        <v>1289</v>
      </c>
      <c r="O40" s="372" t="s">
        <v>63</v>
      </c>
      <c r="P40" s="205" t="s">
        <v>1289</v>
      </c>
      <c r="Q40" s="382">
        <v>2783</v>
      </c>
      <c r="R40" s="387" t="s">
        <v>24</v>
      </c>
      <c r="S40" s="387"/>
      <c r="T40" s="303" t="s">
        <v>1289</v>
      </c>
      <c r="U40" s="303" t="s">
        <v>1289</v>
      </c>
      <c r="V40" s="395" t="s">
        <v>1435</v>
      </c>
      <c r="W40" s="370"/>
    </row>
    <row r="41" spans="1:23" ht="25.5">
      <c r="A41" s="363" t="s">
        <v>1340</v>
      </c>
      <c r="B41" s="373" t="s">
        <v>1614</v>
      </c>
      <c r="C41" s="396" t="s">
        <v>1289</v>
      </c>
      <c r="D41" s="205" t="s">
        <v>1289</v>
      </c>
      <c r="E41" s="205" t="s">
        <v>1289</v>
      </c>
      <c r="F41" s="205" t="s">
        <v>1289</v>
      </c>
      <c r="G41" s="398" t="s">
        <v>1117</v>
      </c>
      <c r="H41" s="205" t="s">
        <v>1418</v>
      </c>
      <c r="I41" s="372" t="s">
        <v>1432</v>
      </c>
      <c r="J41" s="376" t="s">
        <v>18</v>
      </c>
      <c r="K41" s="372" t="s">
        <v>19</v>
      </c>
      <c r="L41" s="378">
        <v>284</v>
      </c>
      <c r="M41" s="378">
        <v>94</v>
      </c>
      <c r="N41" s="205" t="s">
        <v>1289</v>
      </c>
      <c r="O41" s="372" t="s">
        <v>63</v>
      </c>
      <c r="P41" s="205" t="s">
        <v>1289</v>
      </c>
      <c r="Q41" s="382">
        <v>904.75</v>
      </c>
      <c r="R41" s="386" t="s">
        <v>24</v>
      </c>
      <c r="S41" s="387" t="s">
        <v>25</v>
      </c>
      <c r="T41" s="303" t="s">
        <v>1289</v>
      </c>
      <c r="U41" s="303" t="s">
        <v>1289</v>
      </c>
      <c r="V41" s="395" t="s">
        <v>1435</v>
      </c>
      <c r="W41" s="370"/>
    </row>
    <row r="42" spans="1:23" ht="25.5">
      <c r="A42" s="363" t="s">
        <v>1327</v>
      </c>
      <c r="B42" s="373" t="s">
        <v>1614</v>
      </c>
      <c r="C42" s="396" t="s">
        <v>1289</v>
      </c>
      <c r="D42" s="205" t="s">
        <v>1289</v>
      </c>
      <c r="E42" s="205" t="s">
        <v>1289</v>
      </c>
      <c r="F42" s="205" t="s">
        <v>1289</v>
      </c>
      <c r="G42" s="398" t="s">
        <v>1117</v>
      </c>
      <c r="H42" s="205" t="s">
        <v>1418</v>
      </c>
      <c r="I42" s="372" t="s">
        <v>14</v>
      </c>
      <c r="J42" s="372" t="s">
        <v>18</v>
      </c>
      <c r="K42" s="372" t="s">
        <v>19</v>
      </c>
      <c r="L42" s="378">
        <v>300</v>
      </c>
      <c r="M42" s="378">
        <v>300</v>
      </c>
      <c r="N42" s="205" t="s">
        <v>1289</v>
      </c>
      <c r="O42" s="372" t="s">
        <v>63</v>
      </c>
      <c r="P42" s="205" t="s">
        <v>1289</v>
      </c>
      <c r="Q42" s="382">
        <v>2887.5</v>
      </c>
      <c r="R42" s="387" t="s">
        <v>1621</v>
      </c>
      <c r="S42" s="387" t="s">
        <v>25</v>
      </c>
      <c r="T42" s="303" t="s">
        <v>1289</v>
      </c>
      <c r="U42" s="303" t="s">
        <v>1289</v>
      </c>
      <c r="V42" s="395" t="s">
        <v>1435</v>
      </c>
      <c r="W42" s="370"/>
    </row>
    <row r="43" spans="1:23" ht="25.5">
      <c r="A43" s="363" t="s">
        <v>1328</v>
      </c>
      <c r="B43" s="373" t="s">
        <v>1614</v>
      </c>
      <c r="C43" s="396" t="s">
        <v>1289</v>
      </c>
      <c r="D43" s="205" t="s">
        <v>1289</v>
      </c>
      <c r="E43" s="205" t="s">
        <v>1289</v>
      </c>
      <c r="F43" s="205" t="s">
        <v>1289</v>
      </c>
      <c r="G43" s="398" t="s">
        <v>1117</v>
      </c>
      <c r="H43" s="205" t="s">
        <v>1418</v>
      </c>
      <c r="I43" s="372" t="s">
        <v>14</v>
      </c>
      <c r="J43" s="372" t="s">
        <v>18</v>
      </c>
      <c r="K43" s="372" t="s">
        <v>19</v>
      </c>
      <c r="L43" s="378">
        <v>500</v>
      </c>
      <c r="M43" s="378">
        <v>500</v>
      </c>
      <c r="N43" s="205" t="s">
        <v>1289</v>
      </c>
      <c r="O43" s="372" t="s">
        <v>63</v>
      </c>
      <c r="P43" s="205" t="s">
        <v>1289</v>
      </c>
      <c r="Q43" s="382">
        <v>4812.5</v>
      </c>
      <c r="R43" s="387" t="s">
        <v>24</v>
      </c>
      <c r="S43" s="387" t="s">
        <v>25</v>
      </c>
      <c r="T43" s="303" t="s">
        <v>1289</v>
      </c>
      <c r="U43" s="303" t="s">
        <v>1289</v>
      </c>
      <c r="V43" s="395" t="s">
        <v>1435</v>
      </c>
      <c r="W43" s="370"/>
    </row>
    <row r="44" spans="1:23" ht="25.5">
      <c r="A44" s="363" t="s">
        <v>1370</v>
      </c>
      <c r="B44" s="373" t="s">
        <v>1614</v>
      </c>
      <c r="C44" s="396" t="s">
        <v>1289</v>
      </c>
      <c r="D44" s="205" t="s">
        <v>1289</v>
      </c>
      <c r="E44" s="205" t="s">
        <v>1289</v>
      </c>
      <c r="F44" s="205" t="s">
        <v>1289</v>
      </c>
      <c r="G44" s="398" t="s">
        <v>1117</v>
      </c>
      <c r="H44" s="205" t="s">
        <v>1418</v>
      </c>
      <c r="I44" s="372" t="s">
        <v>14</v>
      </c>
      <c r="J44" s="376" t="s">
        <v>18</v>
      </c>
      <c r="K44" s="372" t="s">
        <v>19</v>
      </c>
      <c r="L44" s="378">
        <v>5400</v>
      </c>
      <c r="M44" s="378">
        <v>1380</v>
      </c>
      <c r="N44" s="205" t="s">
        <v>1289</v>
      </c>
      <c r="O44" s="372" t="s">
        <v>63</v>
      </c>
      <c r="P44" s="205" t="s">
        <v>1289</v>
      </c>
      <c r="Q44" s="382">
        <v>6641</v>
      </c>
      <c r="R44" s="387" t="s">
        <v>24</v>
      </c>
      <c r="S44" s="387" t="s">
        <v>31</v>
      </c>
      <c r="T44" s="303" t="s">
        <v>1289</v>
      </c>
      <c r="U44" s="303" t="s">
        <v>1289</v>
      </c>
      <c r="V44" s="395" t="s">
        <v>1435</v>
      </c>
      <c r="W44" s="370"/>
    </row>
    <row r="45" spans="1:23" ht="25.5">
      <c r="A45" s="363" t="s">
        <v>1316</v>
      </c>
      <c r="B45" s="373" t="s">
        <v>1614</v>
      </c>
      <c r="C45" s="396" t="s">
        <v>1289</v>
      </c>
      <c r="D45" s="205" t="s">
        <v>1289</v>
      </c>
      <c r="E45" s="205" t="s">
        <v>1289</v>
      </c>
      <c r="F45" s="205" t="s">
        <v>1289</v>
      </c>
      <c r="G45" s="398" t="s">
        <v>1117</v>
      </c>
      <c r="H45" s="205" t="s">
        <v>1418</v>
      </c>
      <c r="I45" s="372" t="s">
        <v>14</v>
      </c>
      <c r="J45" s="376" t="s">
        <v>18</v>
      </c>
      <c r="K45" s="372" t="s">
        <v>19</v>
      </c>
      <c r="L45" s="375">
        <v>1200</v>
      </c>
      <c r="M45" s="375">
        <v>465</v>
      </c>
      <c r="N45" s="205" t="s">
        <v>1289</v>
      </c>
      <c r="O45" s="372" t="s">
        <v>63</v>
      </c>
      <c r="P45" s="205" t="s">
        <v>1289</v>
      </c>
      <c r="Q45" s="382">
        <v>3491</v>
      </c>
      <c r="R45" s="386" t="s">
        <v>24</v>
      </c>
      <c r="S45" s="386" t="s">
        <v>25</v>
      </c>
      <c r="T45" s="303" t="s">
        <v>1289</v>
      </c>
      <c r="U45" s="303" t="s">
        <v>1289</v>
      </c>
      <c r="V45" s="395" t="s">
        <v>1435</v>
      </c>
      <c r="W45" s="370"/>
    </row>
    <row r="46" spans="1:23" ht="25.5">
      <c r="A46" s="363" t="s">
        <v>1388</v>
      </c>
      <c r="B46" s="373" t="s">
        <v>1614</v>
      </c>
      <c r="C46" s="396" t="s">
        <v>1289</v>
      </c>
      <c r="D46" s="205" t="s">
        <v>1289</v>
      </c>
      <c r="E46" s="205" t="s">
        <v>1289</v>
      </c>
      <c r="F46" s="205" t="s">
        <v>1289</v>
      </c>
      <c r="G46" s="398" t="s">
        <v>1117</v>
      </c>
      <c r="H46" s="205" t="s">
        <v>1418</v>
      </c>
      <c r="I46" s="372" t="s">
        <v>14</v>
      </c>
      <c r="J46" s="376" t="s">
        <v>18</v>
      </c>
      <c r="K46" s="372" t="s">
        <v>19</v>
      </c>
      <c r="L46" s="375">
        <v>4000</v>
      </c>
      <c r="M46" s="375">
        <v>600</v>
      </c>
      <c r="N46" s="205" t="s">
        <v>1289</v>
      </c>
      <c r="O46" s="372" t="s">
        <v>63</v>
      </c>
      <c r="P46" s="205" t="s">
        <v>1289</v>
      </c>
      <c r="Q46" s="382">
        <v>7568</v>
      </c>
      <c r="R46" s="386" t="s">
        <v>24</v>
      </c>
      <c r="S46" s="386" t="s">
        <v>37</v>
      </c>
      <c r="T46" s="303" t="s">
        <v>1289</v>
      </c>
      <c r="U46" s="303" t="s">
        <v>1289</v>
      </c>
      <c r="V46" s="395" t="s">
        <v>1435</v>
      </c>
      <c r="W46" s="370"/>
    </row>
    <row r="47" spans="1:23" ht="25.5">
      <c r="A47" s="363" t="s">
        <v>1412</v>
      </c>
      <c r="B47" s="373" t="s">
        <v>1614</v>
      </c>
      <c r="C47" s="396" t="s">
        <v>1289</v>
      </c>
      <c r="D47" s="205" t="s">
        <v>1289</v>
      </c>
      <c r="E47" s="205" t="s">
        <v>1289</v>
      </c>
      <c r="F47" s="205" t="s">
        <v>1289</v>
      </c>
      <c r="G47" s="398" t="s">
        <v>1117</v>
      </c>
      <c r="H47" s="205" t="s">
        <v>1418</v>
      </c>
      <c r="I47" s="372" t="s">
        <v>1432</v>
      </c>
      <c r="J47" s="372" t="s">
        <v>18</v>
      </c>
      <c r="K47" s="372" t="s">
        <v>19</v>
      </c>
      <c r="L47" s="378">
        <v>300</v>
      </c>
      <c r="M47" s="378">
        <v>60</v>
      </c>
      <c r="N47" s="205" t="s">
        <v>1289</v>
      </c>
      <c r="O47" s="372" t="s">
        <v>63</v>
      </c>
      <c r="P47" s="205" t="s">
        <v>1289</v>
      </c>
      <c r="Q47" s="382">
        <v>231</v>
      </c>
      <c r="R47" s="387" t="s">
        <v>24</v>
      </c>
      <c r="S47" s="387" t="s">
        <v>31</v>
      </c>
      <c r="T47" s="303" t="s">
        <v>1289</v>
      </c>
      <c r="U47" s="303" t="s">
        <v>1289</v>
      </c>
      <c r="V47" s="395" t="s">
        <v>1435</v>
      </c>
      <c r="W47" s="370"/>
    </row>
    <row r="48" spans="1:23" ht="25.5">
      <c r="A48" s="363" t="s">
        <v>1390</v>
      </c>
      <c r="B48" s="373" t="s">
        <v>1615</v>
      </c>
      <c r="C48" s="396" t="s">
        <v>1289</v>
      </c>
      <c r="D48" s="205" t="s">
        <v>1289</v>
      </c>
      <c r="E48" s="205" t="s">
        <v>1289</v>
      </c>
      <c r="F48" s="205" t="s">
        <v>1289</v>
      </c>
      <c r="G48" s="398" t="s">
        <v>1117</v>
      </c>
      <c r="H48" s="205" t="s">
        <v>1418</v>
      </c>
      <c r="I48" s="376" t="s">
        <v>1545</v>
      </c>
      <c r="J48" s="372" t="s">
        <v>16</v>
      </c>
      <c r="K48" s="372" t="s">
        <v>19</v>
      </c>
      <c r="L48" s="378">
        <v>700</v>
      </c>
      <c r="M48" s="378">
        <v>650</v>
      </c>
      <c r="N48" s="205" t="s">
        <v>1289</v>
      </c>
      <c r="O48" s="372" t="s">
        <v>62</v>
      </c>
      <c r="P48" s="205" t="s">
        <v>1289</v>
      </c>
      <c r="Q48" s="382">
        <v>29618</v>
      </c>
      <c r="R48" s="387" t="s">
        <v>24</v>
      </c>
      <c r="S48" s="387" t="s">
        <v>37</v>
      </c>
      <c r="T48" s="303" t="s">
        <v>1289</v>
      </c>
      <c r="U48" s="303" t="s">
        <v>1289</v>
      </c>
      <c r="V48" s="395" t="s">
        <v>1546</v>
      </c>
      <c r="W48" s="370"/>
    </row>
    <row r="49" spans="1:23" ht="25.5">
      <c r="A49" s="363" t="s">
        <v>1355</v>
      </c>
      <c r="B49" s="373" t="s">
        <v>1615</v>
      </c>
      <c r="C49" s="396" t="s">
        <v>1289</v>
      </c>
      <c r="D49" s="205" t="s">
        <v>1289</v>
      </c>
      <c r="E49" s="205" t="s">
        <v>1289</v>
      </c>
      <c r="F49" s="205" t="s">
        <v>1289</v>
      </c>
      <c r="G49" s="398" t="s">
        <v>1117</v>
      </c>
      <c r="H49" s="205" t="s">
        <v>1418</v>
      </c>
      <c r="I49" s="372" t="s">
        <v>1496</v>
      </c>
      <c r="J49" s="372" t="s">
        <v>18</v>
      </c>
      <c r="K49" s="372" t="s">
        <v>19</v>
      </c>
      <c r="L49" s="378">
        <v>8388</v>
      </c>
      <c r="M49" s="378">
        <v>2800</v>
      </c>
      <c r="N49" s="205" t="s">
        <v>1289</v>
      </c>
      <c r="O49" s="372" t="s">
        <v>62</v>
      </c>
      <c r="P49" s="205" t="s">
        <v>1289</v>
      </c>
      <c r="Q49" s="382">
        <v>21829.5</v>
      </c>
      <c r="R49" s="387" t="s">
        <v>24</v>
      </c>
      <c r="S49" s="387" t="s">
        <v>31</v>
      </c>
      <c r="T49" s="303" t="s">
        <v>1289</v>
      </c>
      <c r="U49" s="303" t="s">
        <v>1289</v>
      </c>
      <c r="V49" s="395" t="s">
        <v>1497</v>
      </c>
      <c r="W49" s="370"/>
    </row>
    <row r="50" spans="1:23" ht="25.5">
      <c r="A50" s="363" t="s">
        <v>1404</v>
      </c>
      <c r="B50" s="373" t="s">
        <v>1615</v>
      </c>
      <c r="C50" s="396" t="s">
        <v>1289</v>
      </c>
      <c r="D50" s="205" t="s">
        <v>1289</v>
      </c>
      <c r="E50" s="205" t="s">
        <v>1289</v>
      </c>
      <c r="F50" s="205" t="s">
        <v>1289</v>
      </c>
      <c r="G50" s="398" t="s">
        <v>1117</v>
      </c>
      <c r="H50" s="205" t="s">
        <v>1418</v>
      </c>
      <c r="I50" s="372" t="s">
        <v>1496</v>
      </c>
      <c r="J50" s="372" t="s">
        <v>18</v>
      </c>
      <c r="K50" s="372" t="s">
        <v>19</v>
      </c>
      <c r="L50" s="378">
        <v>1411</v>
      </c>
      <c r="M50" s="378">
        <v>304</v>
      </c>
      <c r="N50" s="205" t="s">
        <v>1289</v>
      </c>
      <c r="O50" s="372" t="s">
        <v>62</v>
      </c>
      <c r="P50" s="205" t="s">
        <v>1289</v>
      </c>
      <c r="Q50" s="382">
        <v>11776.1875</v>
      </c>
      <c r="R50" s="387" t="s">
        <v>24</v>
      </c>
      <c r="S50" s="387" t="s">
        <v>25</v>
      </c>
      <c r="T50" s="303" t="s">
        <v>1289</v>
      </c>
      <c r="U50" s="303" t="s">
        <v>1289</v>
      </c>
      <c r="V50" s="395" t="s">
        <v>1497</v>
      </c>
      <c r="W50" s="370"/>
    </row>
    <row r="51" spans="1:23" ht="25.5">
      <c r="A51" s="363" t="s">
        <v>1415</v>
      </c>
      <c r="B51" s="373" t="s">
        <v>1615</v>
      </c>
      <c r="C51" s="396" t="s">
        <v>1289</v>
      </c>
      <c r="D51" s="205" t="s">
        <v>1289</v>
      </c>
      <c r="E51" s="205" t="s">
        <v>1289</v>
      </c>
      <c r="F51" s="205" t="s">
        <v>1289</v>
      </c>
      <c r="G51" s="398" t="s">
        <v>1117</v>
      </c>
      <c r="H51" s="205" t="s">
        <v>1418</v>
      </c>
      <c r="I51" s="372" t="s">
        <v>1496</v>
      </c>
      <c r="J51" s="372" t="s">
        <v>18</v>
      </c>
      <c r="K51" s="372" t="s">
        <v>19</v>
      </c>
      <c r="L51" s="378">
        <v>389</v>
      </c>
      <c r="M51" s="378">
        <v>189</v>
      </c>
      <c r="N51" s="205" t="s">
        <v>1289</v>
      </c>
      <c r="O51" s="372" t="s">
        <v>62</v>
      </c>
      <c r="P51" s="205" t="s">
        <v>1289</v>
      </c>
      <c r="Q51" s="382">
        <v>1862.4375</v>
      </c>
      <c r="R51" s="387" t="s">
        <v>24</v>
      </c>
      <c r="S51" s="387" t="s">
        <v>25</v>
      </c>
      <c r="T51" s="303" t="s">
        <v>1289</v>
      </c>
      <c r="U51" s="303" t="s">
        <v>1289</v>
      </c>
      <c r="V51" s="395" t="s">
        <v>1497</v>
      </c>
      <c r="W51" s="370"/>
    </row>
    <row r="52" spans="1:23" ht="38.25" customHeight="1">
      <c r="A52" s="366" t="s">
        <v>1391</v>
      </c>
      <c r="B52" s="373" t="s">
        <v>1615</v>
      </c>
      <c r="C52" s="396" t="s">
        <v>1289</v>
      </c>
      <c r="D52" s="205" t="s">
        <v>1289</v>
      </c>
      <c r="E52" s="205" t="s">
        <v>1289</v>
      </c>
      <c r="F52" s="205" t="s">
        <v>1289</v>
      </c>
      <c r="G52" s="398" t="s">
        <v>1117</v>
      </c>
      <c r="H52" s="205" t="s">
        <v>1418</v>
      </c>
      <c r="I52" s="367" t="s">
        <v>1547</v>
      </c>
      <c r="J52" s="367" t="s">
        <v>18</v>
      </c>
      <c r="K52" s="367" t="s">
        <v>19</v>
      </c>
      <c r="L52" s="368">
        <v>25698</v>
      </c>
      <c r="M52" s="368">
        <v>22433</v>
      </c>
      <c r="N52" s="205" t="s">
        <v>1289</v>
      </c>
      <c r="O52" s="367" t="s">
        <v>62</v>
      </c>
      <c r="P52" s="205" t="s">
        <v>1289</v>
      </c>
      <c r="Q52" s="382">
        <v>84074.713277824616</v>
      </c>
      <c r="R52" s="390" t="s">
        <v>24</v>
      </c>
      <c r="S52" s="390" t="s">
        <v>37</v>
      </c>
      <c r="T52" s="303" t="s">
        <v>1289</v>
      </c>
      <c r="U52" s="303" t="s">
        <v>1289</v>
      </c>
      <c r="V52" s="395" t="s">
        <v>1433</v>
      </c>
      <c r="W52" s="370"/>
    </row>
    <row r="53" spans="1:23" ht="25.5">
      <c r="A53" s="367" t="s">
        <v>1319</v>
      </c>
      <c r="B53" s="373" t="s">
        <v>1615</v>
      </c>
      <c r="C53" s="396" t="s">
        <v>1289</v>
      </c>
      <c r="D53" s="205" t="s">
        <v>1289</v>
      </c>
      <c r="E53" s="205" t="s">
        <v>1289</v>
      </c>
      <c r="F53" s="205" t="s">
        <v>1289</v>
      </c>
      <c r="G53" s="398" t="s">
        <v>1117</v>
      </c>
      <c r="H53" s="205" t="s">
        <v>1418</v>
      </c>
      <c r="I53" s="367" t="s">
        <v>1432</v>
      </c>
      <c r="J53" s="367" t="s">
        <v>16</v>
      </c>
      <c r="K53" s="367" t="s">
        <v>19</v>
      </c>
      <c r="L53" s="368">
        <v>6923</v>
      </c>
      <c r="M53" s="368">
        <v>6410</v>
      </c>
      <c r="N53" s="205" t="s">
        <v>1289</v>
      </c>
      <c r="O53" s="367" t="s">
        <v>62</v>
      </c>
      <c r="P53" s="205" t="s">
        <v>1289</v>
      </c>
      <c r="Q53" s="382">
        <v>58295.159999999996</v>
      </c>
      <c r="R53" s="390" t="s">
        <v>24</v>
      </c>
      <c r="S53" s="390" t="s">
        <v>25</v>
      </c>
      <c r="T53" s="303" t="s">
        <v>1289</v>
      </c>
      <c r="U53" s="303" t="s">
        <v>1289</v>
      </c>
      <c r="V53" s="395" t="s">
        <v>1433</v>
      </c>
      <c r="W53" s="370"/>
    </row>
    <row r="54" spans="1:23" ht="75" customHeight="1">
      <c r="A54" s="367" t="s">
        <v>1377</v>
      </c>
      <c r="B54" s="373" t="s">
        <v>1615</v>
      </c>
      <c r="C54" s="396" t="s">
        <v>1289</v>
      </c>
      <c r="D54" s="205" t="s">
        <v>1289</v>
      </c>
      <c r="E54" s="205" t="s">
        <v>1289</v>
      </c>
      <c r="F54" s="205" t="s">
        <v>1289</v>
      </c>
      <c r="G54" s="398" t="s">
        <v>1117</v>
      </c>
      <c r="H54" s="205" t="s">
        <v>1418</v>
      </c>
      <c r="I54" s="367" t="s">
        <v>1432</v>
      </c>
      <c r="J54" s="367" t="s">
        <v>16</v>
      </c>
      <c r="K54" s="367" t="s">
        <v>19</v>
      </c>
      <c r="L54" s="368">
        <v>10380</v>
      </c>
      <c r="M54" s="368">
        <v>7808</v>
      </c>
      <c r="N54" s="205" t="s">
        <v>1289</v>
      </c>
      <c r="O54" s="367" t="s">
        <v>62</v>
      </c>
      <c r="P54" s="205" t="s">
        <v>1289</v>
      </c>
      <c r="Q54" s="382">
        <v>211174.16</v>
      </c>
      <c r="R54" s="390" t="s">
        <v>24</v>
      </c>
      <c r="S54" s="390" t="s">
        <v>25</v>
      </c>
      <c r="T54" s="303" t="s">
        <v>1289</v>
      </c>
      <c r="U54" s="303" t="s">
        <v>1289</v>
      </c>
      <c r="V54" s="395" t="s">
        <v>1433</v>
      </c>
      <c r="W54" s="370"/>
    </row>
    <row r="55" spans="1:23" ht="66.75" customHeight="1">
      <c r="A55" s="367" t="s">
        <v>1356</v>
      </c>
      <c r="B55" s="373" t="s">
        <v>1615</v>
      </c>
      <c r="C55" s="396" t="s">
        <v>1289</v>
      </c>
      <c r="D55" s="205" t="s">
        <v>1289</v>
      </c>
      <c r="E55" s="205" t="s">
        <v>1289</v>
      </c>
      <c r="F55" s="205" t="s">
        <v>1289</v>
      </c>
      <c r="G55" s="398" t="s">
        <v>1117</v>
      </c>
      <c r="H55" s="205" t="s">
        <v>1418</v>
      </c>
      <c r="I55" s="367" t="s">
        <v>1500</v>
      </c>
      <c r="J55" s="367" t="s">
        <v>16</v>
      </c>
      <c r="K55" s="367" t="s">
        <v>19</v>
      </c>
      <c r="L55" s="368">
        <v>4194</v>
      </c>
      <c r="M55" s="368">
        <v>3857</v>
      </c>
      <c r="N55" s="205" t="s">
        <v>1289</v>
      </c>
      <c r="O55" s="367" t="s">
        <v>62</v>
      </c>
      <c r="P55" s="205" t="s">
        <v>1289</v>
      </c>
      <c r="Q55" s="382">
        <v>20352.642500000002</v>
      </c>
      <c r="R55" s="390" t="s">
        <v>24</v>
      </c>
      <c r="S55" s="390" t="s">
        <v>37</v>
      </c>
      <c r="T55" s="303" t="s">
        <v>1289</v>
      </c>
      <c r="U55" s="303" t="s">
        <v>1289</v>
      </c>
      <c r="V55" s="395" t="s">
        <v>1433</v>
      </c>
      <c r="W55" s="370"/>
    </row>
    <row r="56" spans="1:23" ht="45" customHeight="1">
      <c r="A56" s="367" t="s">
        <v>1357</v>
      </c>
      <c r="B56" s="373" t="s">
        <v>1615</v>
      </c>
      <c r="C56" s="396" t="s">
        <v>1289</v>
      </c>
      <c r="D56" s="205" t="s">
        <v>1289</v>
      </c>
      <c r="E56" s="205" t="s">
        <v>1289</v>
      </c>
      <c r="F56" s="205" t="s">
        <v>1289</v>
      </c>
      <c r="G56" s="398" t="s">
        <v>1117</v>
      </c>
      <c r="H56" s="205" t="s">
        <v>1418</v>
      </c>
      <c r="I56" s="367" t="s">
        <v>1500</v>
      </c>
      <c r="J56" s="367" t="s">
        <v>16</v>
      </c>
      <c r="K56" s="367" t="s">
        <v>19</v>
      </c>
      <c r="L56" s="368">
        <v>14940</v>
      </c>
      <c r="M56" s="368">
        <v>12703</v>
      </c>
      <c r="N56" s="205" t="s">
        <v>1289</v>
      </c>
      <c r="O56" s="367" t="s">
        <v>62</v>
      </c>
      <c r="P56" s="205" t="s">
        <v>1289</v>
      </c>
      <c r="Q56" s="382">
        <v>72702.290000000023</v>
      </c>
      <c r="R56" s="390" t="s">
        <v>24</v>
      </c>
      <c r="S56" s="390" t="s">
        <v>37</v>
      </c>
      <c r="T56" s="303" t="s">
        <v>1289</v>
      </c>
      <c r="U56" s="303" t="s">
        <v>1289</v>
      </c>
      <c r="V56" s="395" t="s">
        <v>1433</v>
      </c>
      <c r="W56" s="370"/>
    </row>
    <row r="57" spans="1:23" ht="25.5">
      <c r="A57" s="367" t="s">
        <v>1407</v>
      </c>
      <c r="B57" s="373" t="s">
        <v>1615</v>
      </c>
      <c r="C57" s="396" t="s">
        <v>1289</v>
      </c>
      <c r="D57" s="205" t="s">
        <v>1289</v>
      </c>
      <c r="E57" s="205" t="s">
        <v>1289</v>
      </c>
      <c r="F57" s="205" t="s">
        <v>1289</v>
      </c>
      <c r="G57" s="398" t="s">
        <v>1117</v>
      </c>
      <c r="H57" s="205" t="s">
        <v>1418</v>
      </c>
      <c r="I57" s="367" t="s">
        <v>1432</v>
      </c>
      <c r="J57" s="367" t="s">
        <v>16</v>
      </c>
      <c r="K57" s="367" t="s">
        <v>19</v>
      </c>
      <c r="L57" s="368">
        <v>1515</v>
      </c>
      <c r="M57" s="368">
        <v>1223</v>
      </c>
      <c r="N57" s="205" t="s">
        <v>1289</v>
      </c>
      <c r="O57" s="367" t="s">
        <v>62</v>
      </c>
      <c r="P57" s="205" t="s">
        <v>1289</v>
      </c>
      <c r="Q57" s="382">
        <v>89746.121499999994</v>
      </c>
      <c r="R57" s="390" t="s">
        <v>24</v>
      </c>
      <c r="S57" s="390" t="s">
        <v>25</v>
      </c>
      <c r="T57" s="303" t="s">
        <v>1289</v>
      </c>
      <c r="U57" s="303" t="s">
        <v>1289</v>
      </c>
      <c r="V57" s="395" t="s">
        <v>1433</v>
      </c>
      <c r="W57" s="370"/>
    </row>
    <row r="58" spans="1:23" ht="25.5">
      <c r="A58" s="367" t="s">
        <v>1361</v>
      </c>
      <c r="B58" s="373" t="s">
        <v>1615</v>
      </c>
      <c r="C58" s="396" t="s">
        <v>1289</v>
      </c>
      <c r="D58" s="205" t="s">
        <v>1289</v>
      </c>
      <c r="E58" s="205" t="s">
        <v>1289</v>
      </c>
      <c r="F58" s="205" t="s">
        <v>1289</v>
      </c>
      <c r="G58" s="398" t="s">
        <v>1117</v>
      </c>
      <c r="H58" s="205" t="s">
        <v>1418</v>
      </c>
      <c r="I58" s="367" t="s">
        <v>1432</v>
      </c>
      <c r="J58" s="367" t="s">
        <v>16</v>
      </c>
      <c r="K58" s="367" t="s">
        <v>19</v>
      </c>
      <c r="L58" s="368">
        <v>5712</v>
      </c>
      <c r="M58" s="368">
        <v>5322</v>
      </c>
      <c r="N58" s="205" t="s">
        <v>1289</v>
      </c>
      <c r="O58" s="367" t="s">
        <v>62</v>
      </c>
      <c r="P58" s="205" t="s">
        <v>1289</v>
      </c>
      <c r="Q58" s="382">
        <v>25781.525000000001</v>
      </c>
      <c r="R58" s="390" t="s">
        <v>24</v>
      </c>
      <c r="S58" s="390" t="s">
        <v>31</v>
      </c>
      <c r="T58" s="303" t="s">
        <v>1289</v>
      </c>
      <c r="U58" s="303" t="s">
        <v>1289</v>
      </c>
      <c r="V58" s="395" t="s">
        <v>1433</v>
      </c>
      <c r="W58" s="370"/>
    </row>
    <row r="59" spans="1:23" ht="77.25" customHeight="1">
      <c r="A59" s="367" t="s">
        <v>1330</v>
      </c>
      <c r="B59" s="373" t="s">
        <v>1615</v>
      </c>
      <c r="C59" s="396" t="s">
        <v>1289</v>
      </c>
      <c r="D59" s="205" t="s">
        <v>1289</v>
      </c>
      <c r="E59" s="205" t="s">
        <v>1289</v>
      </c>
      <c r="F59" s="205" t="s">
        <v>1289</v>
      </c>
      <c r="G59" s="398" t="s">
        <v>1117</v>
      </c>
      <c r="H59" s="205" t="s">
        <v>1418</v>
      </c>
      <c r="I59" s="367" t="s">
        <v>1432</v>
      </c>
      <c r="J59" s="367" t="s">
        <v>16</v>
      </c>
      <c r="K59" s="367" t="s">
        <v>19</v>
      </c>
      <c r="L59" s="368">
        <v>11959</v>
      </c>
      <c r="M59" s="368">
        <v>10672</v>
      </c>
      <c r="N59" s="205" t="s">
        <v>1289</v>
      </c>
      <c r="O59" s="367" t="s">
        <v>62</v>
      </c>
      <c r="P59" s="205" t="s">
        <v>1289</v>
      </c>
      <c r="Q59" s="382">
        <v>94950.817500000005</v>
      </c>
      <c r="R59" s="390" t="s">
        <v>24</v>
      </c>
      <c r="S59" s="390" t="s">
        <v>1422</v>
      </c>
      <c r="T59" s="303" t="s">
        <v>1289</v>
      </c>
      <c r="U59" s="303" t="s">
        <v>1289</v>
      </c>
      <c r="V59" s="395" t="s">
        <v>1433</v>
      </c>
      <c r="W59" s="370"/>
    </row>
    <row r="60" spans="1:23" ht="25.5">
      <c r="A60" s="368" t="s">
        <v>1334</v>
      </c>
      <c r="B60" s="373" t="s">
        <v>1615</v>
      </c>
      <c r="C60" s="396" t="s">
        <v>1289</v>
      </c>
      <c r="D60" s="205" t="s">
        <v>1289</v>
      </c>
      <c r="E60" s="205" t="s">
        <v>1289</v>
      </c>
      <c r="F60" s="205" t="s">
        <v>1289</v>
      </c>
      <c r="G60" s="398" t="s">
        <v>1117</v>
      </c>
      <c r="H60" s="205" t="s">
        <v>1418</v>
      </c>
      <c r="I60" s="368" t="s">
        <v>1432</v>
      </c>
      <c r="J60" s="368" t="s">
        <v>18</v>
      </c>
      <c r="K60" s="368" t="s">
        <v>19</v>
      </c>
      <c r="L60" s="368">
        <v>4</v>
      </c>
      <c r="M60" s="368">
        <v>4</v>
      </c>
      <c r="N60" s="205" t="s">
        <v>1289</v>
      </c>
      <c r="O60" s="368" t="s">
        <v>62</v>
      </c>
      <c r="P60" s="205" t="s">
        <v>1289</v>
      </c>
      <c r="Q60" s="382">
        <v>19.25</v>
      </c>
      <c r="R60" s="391" t="s">
        <v>24</v>
      </c>
      <c r="S60" s="391" t="s">
        <v>1609</v>
      </c>
      <c r="T60" s="303" t="s">
        <v>1289</v>
      </c>
      <c r="U60" s="303" t="s">
        <v>1289</v>
      </c>
      <c r="V60" s="395" t="s">
        <v>1433</v>
      </c>
      <c r="W60" s="370"/>
    </row>
    <row r="61" spans="1:23" ht="25.5">
      <c r="A61" s="368" t="s">
        <v>36</v>
      </c>
      <c r="B61" s="373" t="s">
        <v>1615</v>
      </c>
      <c r="C61" s="396" t="s">
        <v>1289</v>
      </c>
      <c r="D61" s="205" t="s">
        <v>1289</v>
      </c>
      <c r="E61" s="205" t="s">
        <v>1289</v>
      </c>
      <c r="F61" s="205" t="s">
        <v>1289</v>
      </c>
      <c r="G61" s="398" t="s">
        <v>1117</v>
      </c>
      <c r="H61" s="205" t="s">
        <v>1418</v>
      </c>
      <c r="I61" s="368" t="s">
        <v>1432</v>
      </c>
      <c r="J61" s="368" t="s">
        <v>16</v>
      </c>
      <c r="K61" s="368" t="s">
        <v>19</v>
      </c>
      <c r="L61" s="368">
        <v>955</v>
      </c>
      <c r="M61" s="368">
        <v>820</v>
      </c>
      <c r="N61" s="205" t="s">
        <v>1289</v>
      </c>
      <c r="O61" s="368" t="s">
        <v>62</v>
      </c>
      <c r="P61" s="205" t="s">
        <v>1289</v>
      </c>
      <c r="Q61" s="382">
        <v>11843.788500000001</v>
      </c>
      <c r="R61" s="391" t="s">
        <v>24</v>
      </c>
      <c r="S61" s="391" t="s">
        <v>1609</v>
      </c>
      <c r="T61" s="303" t="s">
        <v>1289</v>
      </c>
      <c r="U61" s="303" t="s">
        <v>1289</v>
      </c>
      <c r="V61" s="395" t="s">
        <v>1433</v>
      </c>
      <c r="W61" s="370"/>
    </row>
    <row r="62" spans="1:23" ht="25.5">
      <c r="A62" s="369" t="s">
        <v>1305</v>
      </c>
      <c r="B62" s="373" t="s">
        <v>1615</v>
      </c>
      <c r="C62" s="396" t="s">
        <v>1289</v>
      </c>
      <c r="D62" s="205" t="s">
        <v>1289</v>
      </c>
      <c r="E62" s="205" t="s">
        <v>1289</v>
      </c>
      <c r="F62" s="205" t="s">
        <v>1289</v>
      </c>
      <c r="G62" s="398" t="s">
        <v>1117</v>
      </c>
      <c r="H62" s="205" t="s">
        <v>1418</v>
      </c>
      <c r="I62" s="368" t="s">
        <v>1432</v>
      </c>
      <c r="J62" s="368" t="s">
        <v>16</v>
      </c>
      <c r="K62" s="368" t="s">
        <v>19</v>
      </c>
      <c r="L62" s="368">
        <v>3595</v>
      </c>
      <c r="M62" s="368">
        <v>2783</v>
      </c>
      <c r="N62" s="205" t="s">
        <v>1289</v>
      </c>
      <c r="O62" s="384" t="s">
        <v>62</v>
      </c>
      <c r="P62" s="205" t="s">
        <v>1289</v>
      </c>
      <c r="Q62" s="382">
        <v>2494.25</v>
      </c>
      <c r="R62" s="391" t="s">
        <v>24</v>
      </c>
      <c r="S62" s="391" t="s">
        <v>1609</v>
      </c>
      <c r="T62" s="303" t="s">
        <v>1289</v>
      </c>
      <c r="U62" s="303" t="s">
        <v>1289</v>
      </c>
      <c r="V62" s="395" t="s">
        <v>1433</v>
      </c>
      <c r="W62" s="370"/>
    </row>
    <row r="63" spans="1:23" ht="25.5">
      <c r="A63" s="369" t="s">
        <v>1369</v>
      </c>
      <c r="B63" s="373" t="s">
        <v>1615</v>
      </c>
      <c r="C63" s="396" t="s">
        <v>1289</v>
      </c>
      <c r="D63" s="205" t="s">
        <v>1289</v>
      </c>
      <c r="E63" s="205" t="s">
        <v>1289</v>
      </c>
      <c r="F63" s="205" t="s">
        <v>1289</v>
      </c>
      <c r="G63" s="398" t="s">
        <v>1117</v>
      </c>
      <c r="H63" s="205" t="s">
        <v>1418</v>
      </c>
      <c r="I63" s="368" t="s">
        <v>1432</v>
      </c>
      <c r="J63" s="368" t="s">
        <v>16</v>
      </c>
      <c r="K63" s="368" t="s">
        <v>19</v>
      </c>
      <c r="L63" s="368">
        <v>3595</v>
      </c>
      <c r="M63" s="368">
        <v>2844</v>
      </c>
      <c r="N63" s="205" t="s">
        <v>1289</v>
      </c>
      <c r="O63" s="368" t="s">
        <v>62</v>
      </c>
      <c r="P63" s="205" t="s">
        <v>1289</v>
      </c>
      <c r="Q63" s="382">
        <v>21668.6855</v>
      </c>
      <c r="R63" s="391" t="s">
        <v>24</v>
      </c>
      <c r="S63" s="391" t="s">
        <v>31</v>
      </c>
      <c r="T63" s="303" t="s">
        <v>1289</v>
      </c>
      <c r="U63" s="303" t="s">
        <v>1289</v>
      </c>
      <c r="V63" s="395" t="s">
        <v>1433</v>
      </c>
      <c r="W63" s="370"/>
    </row>
    <row r="64" spans="1:23" ht="38.25">
      <c r="A64" s="368" t="s">
        <v>1414</v>
      </c>
      <c r="B64" s="373" t="s">
        <v>1615</v>
      </c>
      <c r="C64" s="396" t="s">
        <v>1289</v>
      </c>
      <c r="D64" s="205" t="s">
        <v>1289</v>
      </c>
      <c r="E64" s="205" t="s">
        <v>1289</v>
      </c>
      <c r="F64" s="205" t="s">
        <v>1289</v>
      </c>
      <c r="G64" s="398" t="s">
        <v>1117</v>
      </c>
      <c r="H64" s="205" t="s">
        <v>1418</v>
      </c>
      <c r="I64" s="368" t="s">
        <v>1432</v>
      </c>
      <c r="J64" s="368" t="s">
        <v>16</v>
      </c>
      <c r="K64" s="368" t="s">
        <v>19</v>
      </c>
      <c r="L64" s="368">
        <v>718</v>
      </c>
      <c r="M64" s="368">
        <v>779</v>
      </c>
      <c r="N64" s="205" t="s">
        <v>1289</v>
      </c>
      <c r="O64" s="368" t="s">
        <v>62</v>
      </c>
      <c r="P64" s="205" t="s">
        <v>1289</v>
      </c>
      <c r="Q64" s="382">
        <v>31236.782500000001</v>
      </c>
      <c r="R64" s="391" t="s">
        <v>24</v>
      </c>
      <c r="S64" s="391" t="s">
        <v>25</v>
      </c>
      <c r="T64" s="303" t="s">
        <v>1289</v>
      </c>
      <c r="U64" s="303" t="s">
        <v>1289</v>
      </c>
      <c r="V64" s="395" t="s">
        <v>1433</v>
      </c>
      <c r="W64" s="370"/>
    </row>
    <row r="65" spans="1:23" ht="82.5" customHeight="1">
      <c r="A65" s="368" t="s">
        <v>1394</v>
      </c>
      <c r="B65" s="373" t="s">
        <v>1615</v>
      </c>
      <c r="C65" s="396" t="s">
        <v>1289</v>
      </c>
      <c r="D65" s="205" t="s">
        <v>1289</v>
      </c>
      <c r="E65" s="205" t="s">
        <v>1289</v>
      </c>
      <c r="F65" s="205" t="s">
        <v>1289</v>
      </c>
      <c r="G65" s="398" t="s">
        <v>1117</v>
      </c>
      <c r="H65" s="205" t="s">
        <v>1418</v>
      </c>
      <c r="I65" s="368" t="s">
        <v>1432</v>
      </c>
      <c r="J65" s="368" t="s">
        <v>16</v>
      </c>
      <c r="K65" s="368" t="s">
        <v>19</v>
      </c>
      <c r="L65" s="368">
        <v>897</v>
      </c>
      <c r="M65" s="368">
        <v>779</v>
      </c>
      <c r="N65" s="205" t="s">
        <v>1289</v>
      </c>
      <c r="O65" s="368" t="s">
        <v>62</v>
      </c>
      <c r="P65" s="205" t="s">
        <v>1289</v>
      </c>
      <c r="Q65" s="382">
        <v>4047.3125</v>
      </c>
      <c r="R65" s="391" t="s">
        <v>24</v>
      </c>
      <c r="S65" s="391" t="s">
        <v>37</v>
      </c>
      <c r="T65" s="303" t="s">
        <v>1289</v>
      </c>
      <c r="U65" s="303" t="s">
        <v>1289</v>
      </c>
      <c r="V65" s="395" t="s">
        <v>1433</v>
      </c>
      <c r="W65" s="370"/>
    </row>
    <row r="66" spans="1:23" ht="82.5" customHeight="1">
      <c r="A66" s="368" t="s">
        <v>1389</v>
      </c>
      <c r="B66" s="373" t="s">
        <v>1615</v>
      </c>
      <c r="C66" s="396" t="s">
        <v>1289</v>
      </c>
      <c r="D66" s="205" t="s">
        <v>1289</v>
      </c>
      <c r="E66" s="205" t="s">
        <v>1289</v>
      </c>
      <c r="F66" s="205" t="s">
        <v>1289</v>
      </c>
      <c r="G66" s="398" t="s">
        <v>1117</v>
      </c>
      <c r="H66" s="205" t="s">
        <v>1418</v>
      </c>
      <c r="I66" s="368" t="s">
        <v>1432</v>
      </c>
      <c r="J66" s="368" t="s">
        <v>16</v>
      </c>
      <c r="K66" s="368" t="s">
        <v>19</v>
      </c>
      <c r="L66" s="368">
        <v>2032</v>
      </c>
      <c r="M66" s="368">
        <v>1791</v>
      </c>
      <c r="N66" s="205" t="s">
        <v>1289</v>
      </c>
      <c r="O66" s="368" t="s">
        <v>62</v>
      </c>
      <c r="P66" s="205" t="s">
        <v>1289</v>
      </c>
      <c r="Q66" s="382">
        <v>17681.125</v>
      </c>
      <c r="R66" s="391" t="s">
        <v>24</v>
      </c>
      <c r="S66" s="391" t="s">
        <v>37</v>
      </c>
      <c r="T66" s="303" t="s">
        <v>1289</v>
      </c>
      <c r="U66" s="303" t="s">
        <v>1289</v>
      </c>
      <c r="V66" s="395" t="s">
        <v>1433</v>
      </c>
      <c r="W66" s="370"/>
    </row>
    <row r="67" spans="1:23" ht="82.5" customHeight="1">
      <c r="A67" s="368" t="s">
        <v>1317</v>
      </c>
      <c r="B67" s="373" t="s">
        <v>1615</v>
      </c>
      <c r="C67" s="396" t="s">
        <v>1289</v>
      </c>
      <c r="D67" s="205" t="s">
        <v>1289</v>
      </c>
      <c r="E67" s="205" t="s">
        <v>1289</v>
      </c>
      <c r="F67" s="205" t="s">
        <v>1289</v>
      </c>
      <c r="G67" s="398" t="s">
        <v>1117</v>
      </c>
      <c r="H67" s="205" t="s">
        <v>1418</v>
      </c>
      <c r="I67" s="368" t="s">
        <v>1432</v>
      </c>
      <c r="J67" s="368" t="s">
        <v>16</v>
      </c>
      <c r="K67" s="368" t="s">
        <v>19</v>
      </c>
      <c r="L67" s="368">
        <v>87</v>
      </c>
      <c r="M67" s="368">
        <v>68</v>
      </c>
      <c r="N67" s="205" t="s">
        <v>1289</v>
      </c>
      <c r="O67" s="368" t="s">
        <v>62</v>
      </c>
      <c r="P67" s="205" t="s">
        <v>1289</v>
      </c>
      <c r="Q67" s="382">
        <v>2454</v>
      </c>
      <c r="R67" s="391" t="s">
        <v>24</v>
      </c>
      <c r="S67" s="391" t="s">
        <v>25</v>
      </c>
      <c r="T67" s="303" t="s">
        <v>1289</v>
      </c>
      <c r="U67" s="303" t="s">
        <v>1289</v>
      </c>
      <c r="V67" s="395" t="s">
        <v>1433</v>
      </c>
      <c r="W67" s="370"/>
    </row>
    <row r="68" spans="1:23" ht="82.5" customHeight="1">
      <c r="A68" s="368" t="s">
        <v>1318</v>
      </c>
      <c r="B68" s="373" t="s">
        <v>1615</v>
      </c>
      <c r="C68" s="396" t="s">
        <v>1289</v>
      </c>
      <c r="D68" s="205" t="s">
        <v>1289</v>
      </c>
      <c r="E68" s="205" t="s">
        <v>1289</v>
      </c>
      <c r="F68" s="205" t="s">
        <v>1289</v>
      </c>
      <c r="G68" s="398" t="s">
        <v>1117</v>
      </c>
      <c r="H68" s="205" t="s">
        <v>1418</v>
      </c>
      <c r="I68" s="368" t="s">
        <v>1432</v>
      </c>
      <c r="J68" s="368" t="s">
        <v>16</v>
      </c>
      <c r="K68" s="368" t="s">
        <v>19</v>
      </c>
      <c r="L68" s="368">
        <v>68</v>
      </c>
      <c r="M68" s="368">
        <v>43</v>
      </c>
      <c r="N68" s="205" t="s">
        <v>1289</v>
      </c>
      <c r="O68" s="368" t="s">
        <v>62</v>
      </c>
      <c r="P68" s="205" t="s">
        <v>1289</v>
      </c>
      <c r="Q68" s="382">
        <v>2569.5</v>
      </c>
      <c r="R68" s="391" t="s">
        <v>24</v>
      </c>
      <c r="S68" s="391" t="s">
        <v>25</v>
      </c>
      <c r="T68" s="303" t="s">
        <v>1289</v>
      </c>
      <c r="U68" s="303" t="s">
        <v>1289</v>
      </c>
      <c r="V68" s="395" t="s">
        <v>1433</v>
      </c>
      <c r="W68" s="370"/>
    </row>
    <row r="69" spans="1:23" ht="82.5" customHeight="1">
      <c r="A69" s="368" t="s">
        <v>1392</v>
      </c>
      <c r="B69" s="373" t="s">
        <v>1615</v>
      </c>
      <c r="C69" s="396" t="s">
        <v>1289</v>
      </c>
      <c r="D69" s="205" t="s">
        <v>1289</v>
      </c>
      <c r="E69" s="205" t="s">
        <v>1289</v>
      </c>
      <c r="F69" s="205" t="s">
        <v>1289</v>
      </c>
      <c r="G69" s="398" t="s">
        <v>1117</v>
      </c>
      <c r="H69" s="205" t="s">
        <v>1418</v>
      </c>
      <c r="I69" s="368" t="s">
        <v>1432</v>
      </c>
      <c r="J69" s="368" t="s">
        <v>16</v>
      </c>
      <c r="K69" s="368" t="s">
        <v>19</v>
      </c>
      <c r="L69" s="368">
        <v>51</v>
      </c>
      <c r="M69" s="368">
        <v>44</v>
      </c>
      <c r="N69" s="205" t="s">
        <v>1289</v>
      </c>
      <c r="O69" s="368" t="s">
        <v>62</v>
      </c>
      <c r="P69" s="205" t="s">
        <v>1289</v>
      </c>
      <c r="Q69" s="382">
        <v>1610.8500000000001</v>
      </c>
      <c r="R69" s="391" t="s">
        <v>24</v>
      </c>
      <c r="S69" s="391" t="s">
        <v>37</v>
      </c>
      <c r="T69" s="303" t="s">
        <v>1289</v>
      </c>
      <c r="U69" s="303" t="s">
        <v>1289</v>
      </c>
      <c r="V69" s="395" t="s">
        <v>1433</v>
      </c>
      <c r="W69" s="370"/>
    </row>
    <row r="70" spans="1:23" ht="82.5" customHeight="1">
      <c r="A70" s="368" t="s">
        <v>1393</v>
      </c>
      <c r="B70" s="373" t="s">
        <v>1615</v>
      </c>
      <c r="C70" s="396" t="s">
        <v>1289</v>
      </c>
      <c r="D70" s="205" t="s">
        <v>1289</v>
      </c>
      <c r="E70" s="205" t="s">
        <v>1289</v>
      </c>
      <c r="F70" s="205" t="s">
        <v>1289</v>
      </c>
      <c r="G70" s="398" t="s">
        <v>1117</v>
      </c>
      <c r="H70" s="205" t="s">
        <v>1418</v>
      </c>
      <c r="I70" s="368" t="s">
        <v>1432</v>
      </c>
      <c r="J70" s="368" t="s">
        <v>16</v>
      </c>
      <c r="K70" s="368" t="s">
        <v>19</v>
      </c>
      <c r="L70" s="368">
        <v>30</v>
      </c>
      <c r="M70" s="368">
        <v>27</v>
      </c>
      <c r="N70" s="205" t="s">
        <v>1289</v>
      </c>
      <c r="O70" s="368" t="s">
        <v>62</v>
      </c>
      <c r="P70" s="205" t="s">
        <v>1289</v>
      </c>
      <c r="Q70" s="382">
        <v>1270.125</v>
      </c>
      <c r="R70" s="391" t="s">
        <v>24</v>
      </c>
      <c r="S70" s="391" t="s">
        <v>37</v>
      </c>
      <c r="T70" s="303" t="s">
        <v>1289</v>
      </c>
      <c r="U70" s="303" t="s">
        <v>1289</v>
      </c>
      <c r="V70" s="395" t="s">
        <v>1433</v>
      </c>
      <c r="W70" s="370"/>
    </row>
    <row r="71" spans="1:23" ht="82.5" customHeight="1">
      <c r="A71" s="368" t="s">
        <v>1342</v>
      </c>
      <c r="B71" s="373" t="s">
        <v>1615</v>
      </c>
      <c r="C71" s="396" t="s">
        <v>1289</v>
      </c>
      <c r="D71" s="205" t="s">
        <v>1289</v>
      </c>
      <c r="E71" s="205" t="s">
        <v>1289</v>
      </c>
      <c r="F71" s="205" t="s">
        <v>1289</v>
      </c>
      <c r="G71" s="398" t="s">
        <v>1117</v>
      </c>
      <c r="H71" s="205" t="s">
        <v>1418</v>
      </c>
      <c r="I71" s="368" t="s">
        <v>1432</v>
      </c>
      <c r="J71" s="368" t="s">
        <v>16</v>
      </c>
      <c r="K71" s="368" t="s">
        <v>19</v>
      </c>
      <c r="L71" s="368">
        <v>6</v>
      </c>
      <c r="M71" s="368">
        <v>6</v>
      </c>
      <c r="N71" s="205" t="s">
        <v>1289</v>
      </c>
      <c r="O71" s="368" t="s">
        <v>62</v>
      </c>
      <c r="P71" s="205" t="s">
        <v>1289</v>
      </c>
      <c r="Q71" s="382">
        <v>288.75</v>
      </c>
      <c r="R71" s="391" t="s">
        <v>24</v>
      </c>
      <c r="S71" s="391" t="s">
        <v>37</v>
      </c>
      <c r="T71" s="303" t="s">
        <v>1289</v>
      </c>
      <c r="U71" s="303" t="s">
        <v>1289</v>
      </c>
      <c r="V71" s="395" t="s">
        <v>1433</v>
      </c>
      <c r="W71" s="370"/>
    </row>
    <row r="72" spans="1:23" ht="82.5" customHeight="1">
      <c r="A72" s="368" t="s">
        <v>1396</v>
      </c>
      <c r="B72" s="373" t="s">
        <v>1615</v>
      </c>
      <c r="C72" s="396" t="s">
        <v>1289</v>
      </c>
      <c r="D72" s="205" t="s">
        <v>1289</v>
      </c>
      <c r="E72" s="205" t="s">
        <v>1289</v>
      </c>
      <c r="F72" s="205" t="s">
        <v>1289</v>
      </c>
      <c r="G72" s="398" t="s">
        <v>1117</v>
      </c>
      <c r="H72" s="205" t="s">
        <v>1418</v>
      </c>
      <c r="I72" s="368" t="s">
        <v>1432</v>
      </c>
      <c r="J72" s="368" t="s">
        <v>16</v>
      </c>
      <c r="K72" s="368" t="s">
        <v>19</v>
      </c>
      <c r="L72" s="368">
        <v>4</v>
      </c>
      <c r="M72" s="368">
        <v>4</v>
      </c>
      <c r="N72" s="205" t="s">
        <v>1289</v>
      </c>
      <c r="O72" s="368" t="s">
        <v>62</v>
      </c>
      <c r="P72" s="205" t="s">
        <v>1289</v>
      </c>
      <c r="Q72" s="382">
        <v>383</v>
      </c>
      <c r="R72" s="391" t="s">
        <v>24</v>
      </c>
      <c r="S72" s="391" t="s">
        <v>37</v>
      </c>
      <c r="T72" s="303" t="s">
        <v>1289</v>
      </c>
      <c r="U72" s="303" t="s">
        <v>1289</v>
      </c>
      <c r="V72" s="395" t="s">
        <v>1433</v>
      </c>
      <c r="W72" s="370"/>
    </row>
    <row r="73" spans="1:23" ht="82.5" customHeight="1">
      <c r="A73" s="368" t="s">
        <v>1395</v>
      </c>
      <c r="B73" s="373" t="s">
        <v>1615</v>
      </c>
      <c r="C73" s="396" t="s">
        <v>1289</v>
      </c>
      <c r="D73" s="205" t="s">
        <v>1289</v>
      </c>
      <c r="E73" s="205" t="s">
        <v>1289</v>
      </c>
      <c r="F73" s="205" t="s">
        <v>1289</v>
      </c>
      <c r="G73" s="398" t="s">
        <v>1117</v>
      </c>
      <c r="H73" s="205" t="s">
        <v>1418</v>
      </c>
      <c r="I73" s="368" t="s">
        <v>1432</v>
      </c>
      <c r="J73" s="368" t="s">
        <v>16</v>
      </c>
      <c r="K73" s="368" t="s">
        <v>19</v>
      </c>
      <c r="L73" s="368">
        <v>4</v>
      </c>
      <c r="M73" s="368">
        <v>4</v>
      </c>
      <c r="N73" s="205" t="s">
        <v>1289</v>
      </c>
      <c r="O73" s="368" t="s">
        <v>62</v>
      </c>
      <c r="P73" s="205" t="s">
        <v>1289</v>
      </c>
      <c r="Q73" s="382">
        <v>75</v>
      </c>
      <c r="R73" s="391" t="s">
        <v>24</v>
      </c>
      <c r="S73" s="391" t="s">
        <v>37</v>
      </c>
      <c r="T73" s="303" t="s">
        <v>1289</v>
      </c>
      <c r="U73" s="303" t="s">
        <v>1289</v>
      </c>
      <c r="V73" s="395" t="s">
        <v>1433</v>
      </c>
      <c r="W73" s="370"/>
    </row>
    <row r="74" spans="1:23" ht="82.5" customHeight="1">
      <c r="A74" s="368" t="s">
        <v>1320</v>
      </c>
      <c r="B74" s="373" t="s">
        <v>1615</v>
      </c>
      <c r="C74" s="396" t="s">
        <v>1289</v>
      </c>
      <c r="D74" s="205" t="s">
        <v>1289</v>
      </c>
      <c r="E74" s="205" t="s">
        <v>1289</v>
      </c>
      <c r="F74" s="205" t="s">
        <v>1289</v>
      </c>
      <c r="G74" s="398" t="s">
        <v>1117</v>
      </c>
      <c r="H74" s="205" t="s">
        <v>1418</v>
      </c>
      <c r="I74" s="368" t="s">
        <v>1432</v>
      </c>
      <c r="J74" s="368" t="s">
        <v>16</v>
      </c>
      <c r="K74" s="368" t="s">
        <v>19</v>
      </c>
      <c r="L74" s="368">
        <v>1</v>
      </c>
      <c r="M74" s="368">
        <v>1</v>
      </c>
      <c r="N74" s="205" t="s">
        <v>1289</v>
      </c>
      <c r="O74" s="368" t="s">
        <v>62</v>
      </c>
      <c r="P74" s="205" t="s">
        <v>1289</v>
      </c>
      <c r="Q74" s="382">
        <v>155.85</v>
      </c>
      <c r="R74" s="391" t="s">
        <v>24</v>
      </c>
      <c r="S74" s="391" t="s">
        <v>25</v>
      </c>
      <c r="T74" s="303" t="s">
        <v>1289</v>
      </c>
      <c r="U74" s="303" t="s">
        <v>1289</v>
      </c>
      <c r="V74" s="395" t="s">
        <v>1433</v>
      </c>
      <c r="W74" s="370"/>
    </row>
    <row r="75" spans="1:23" ht="82.5" customHeight="1">
      <c r="A75" s="368" t="s">
        <v>1373</v>
      </c>
      <c r="B75" s="373" t="s">
        <v>1615</v>
      </c>
      <c r="C75" s="396" t="s">
        <v>1289</v>
      </c>
      <c r="D75" s="205" t="s">
        <v>1289</v>
      </c>
      <c r="E75" s="205" t="s">
        <v>1289</v>
      </c>
      <c r="F75" s="205" t="s">
        <v>1289</v>
      </c>
      <c r="G75" s="398" t="s">
        <v>1117</v>
      </c>
      <c r="H75" s="205" t="s">
        <v>1418</v>
      </c>
      <c r="I75" s="368" t="s">
        <v>1432</v>
      </c>
      <c r="J75" s="368" t="s">
        <v>16</v>
      </c>
      <c r="K75" s="368" t="s">
        <v>19</v>
      </c>
      <c r="L75" s="368">
        <v>24</v>
      </c>
      <c r="M75" s="368">
        <v>24</v>
      </c>
      <c r="N75" s="205" t="s">
        <v>1289</v>
      </c>
      <c r="O75" s="368" t="s">
        <v>62</v>
      </c>
      <c r="P75" s="205" t="s">
        <v>1289</v>
      </c>
      <c r="Q75" s="382">
        <v>1231</v>
      </c>
      <c r="R75" s="391" t="s">
        <v>24</v>
      </c>
      <c r="S75" s="391" t="s">
        <v>31</v>
      </c>
      <c r="T75" s="303" t="s">
        <v>1289</v>
      </c>
      <c r="U75" s="303" t="s">
        <v>1289</v>
      </c>
      <c r="V75" s="395" t="s">
        <v>1433</v>
      </c>
      <c r="W75" s="370"/>
    </row>
    <row r="76" spans="1:23" ht="82.5" customHeight="1">
      <c r="A76" s="368" t="s">
        <v>1372</v>
      </c>
      <c r="B76" s="373" t="s">
        <v>1615</v>
      </c>
      <c r="C76" s="396" t="s">
        <v>1289</v>
      </c>
      <c r="D76" s="205" t="s">
        <v>1289</v>
      </c>
      <c r="E76" s="205" t="s">
        <v>1289</v>
      </c>
      <c r="F76" s="205" t="s">
        <v>1289</v>
      </c>
      <c r="G76" s="398" t="s">
        <v>1117</v>
      </c>
      <c r="H76" s="205" t="s">
        <v>1418</v>
      </c>
      <c r="I76" s="368" t="s">
        <v>1432</v>
      </c>
      <c r="J76" s="368" t="s">
        <v>16</v>
      </c>
      <c r="K76" s="368" t="s">
        <v>19</v>
      </c>
      <c r="L76" s="368">
        <v>1872</v>
      </c>
      <c r="M76" s="368">
        <v>1832</v>
      </c>
      <c r="N76" s="205" t="s">
        <v>1289</v>
      </c>
      <c r="O76" s="368" t="s">
        <v>62</v>
      </c>
      <c r="P76" s="205" t="s">
        <v>1289</v>
      </c>
      <c r="Q76" s="382">
        <v>14004</v>
      </c>
      <c r="R76" s="391" t="s">
        <v>24</v>
      </c>
      <c r="S76" s="391" t="s">
        <v>31</v>
      </c>
      <c r="T76" s="303" t="s">
        <v>1289</v>
      </c>
      <c r="U76" s="303" t="s">
        <v>1289</v>
      </c>
      <c r="V76" s="395" t="s">
        <v>1433</v>
      </c>
      <c r="W76" s="370"/>
    </row>
    <row r="77" spans="1:23" ht="82.5" customHeight="1">
      <c r="A77" s="368" t="s">
        <v>1413</v>
      </c>
      <c r="B77" s="373" t="s">
        <v>1615</v>
      </c>
      <c r="C77" s="396" t="s">
        <v>1289</v>
      </c>
      <c r="D77" s="205" t="s">
        <v>1289</v>
      </c>
      <c r="E77" s="205" t="s">
        <v>1289</v>
      </c>
      <c r="F77" s="205" t="s">
        <v>1289</v>
      </c>
      <c r="G77" s="398" t="s">
        <v>1117</v>
      </c>
      <c r="H77" s="205" t="s">
        <v>1418</v>
      </c>
      <c r="I77" s="368" t="s">
        <v>1432</v>
      </c>
      <c r="J77" s="368" t="s">
        <v>18</v>
      </c>
      <c r="K77" s="368" t="s">
        <v>19</v>
      </c>
      <c r="L77" s="368">
        <v>1494</v>
      </c>
      <c r="M77" s="368">
        <v>802</v>
      </c>
      <c r="N77" s="205" t="s">
        <v>1289</v>
      </c>
      <c r="O77" s="368" t="s">
        <v>62</v>
      </c>
      <c r="P77" s="205" t="s">
        <v>1289</v>
      </c>
      <c r="Q77" s="382">
        <v>4340.875</v>
      </c>
      <c r="R77" s="391" t="s">
        <v>24</v>
      </c>
      <c r="S77" s="391" t="s">
        <v>1422</v>
      </c>
      <c r="T77" s="303" t="s">
        <v>1289</v>
      </c>
      <c r="U77" s="303" t="s">
        <v>1289</v>
      </c>
      <c r="V77" s="395" t="s">
        <v>1433</v>
      </c>
      <c r="W77" s="370"/>
    </row>
    <row r="78" spans="1:23" ht="82.5" customHeight="1">
      <c r="A78" s="368" t="s">
        <v>1371</v>
      </c>
      <c r="B78" s="373" t="s">
        <v>1615</v>
      </c>
      <c r="C78" s="396" t="s">
        <v>1289</v>
      </c>
      <c r="D78" s="205" t="s">
        <v>1289</v>
      </c>
      <c r="E78" s="205" t="s">
        <v>1289</v>
      </c>
      <c r="F78" s="205" t="s">
        <v>1289</v>
      </c>
      <c r="G78" s="398" t="s">
        <v>1117</v>
      </c>
      <c r="H78" s="205" t="s">
        <v>1418</v>
      </c>
      <c r="I78" s="368" t="s">
        <v>1432</v>
      </c>
      <c r="J78" s="368" t="s">
        <v>16</v>
      </c>
      <c r="K78" s="368" t="s">
        <v>19</v>
      </c>
      <c r="L78" s="368">
        <v>62</v>
      </c>
      <c r="M78" s="368">
        <v>60</v>
      </c>
      <c r="N78" s="205" t="s">
        <v>1289</v>
      </c>
      <c r="O78" s="368" t="s">
        <v>62</v>
      </c>
      <c r="P78" s="205" t="s">
        <v>1289</v>
      </c>
      <c r="Q78" s="382">
        <v>243.85900000000001</v>
      </c>
      <c r="R78" s="391" t="s">
        <v>24</v>
      </c>
      <c r="S78" s="391" t="s">
        <v>31</v>
      </c>
      <c r="T78" s="303" t="s">
        <v>1289</v>
      </c>
      <c r="U78" s="303" t="s">
        <v>1289</v>
      </c>
      <c r="V78" s="395" t="s">
        <v>1433</v>
      </c>
      <c r="W78" s="370"/>
    </row>
    <row r="79" spans="1:23" ht="82.5" customHeight="1">
      <c r="A79" s="368" t="s">
        <v>1398</v>
      </c>
      <c r="B79" s="373" t="s">
        <v>1615</v>
      </c>
      <c r="C79" s="396" t="s">
        <v>1289</v>
      </c>
      <c r="D79" s="205" t="s">
        <v>1289</v>
      </c>
      <c r="E79" s="205" t="s">
        <v>1289</v>
      </c>
      <c r="F79" s="205" t="s">
        <v>1289</v>
      </c>
      <c r="G79" s="398" t="s">
        <v>1117</v>
      </c>
      <c r="H79" s="205" t="s">
        <v>1418</v>
      </c>
      <c r="I79" s="368" t="s">
        <v>1432</v>
      </c>
      <c r="J79" s="368" t="s">
        <v>16</v>
      </c>
      <c r="K79" s="368" t="s">
        <v>19</v>
      </c>
      <c r="L79" s="368">
        <v>134</v>
      </c>
      <c r="M79" s="368">
        <v>103</v>
      </c>
      <c r="N79" s="205" t="s">
        <v>1289</v>
      </c>
      <c r="O79" s="368" t="s">
        <v>62</v>
      </c>
      <c r="P79" s="205" t="s">
        <v>1289</v>
      </c>
      <c r="Q79" s="382">
        <v>1414.875</v>
      </c>
      <c r="R79" s="391" t="s">
        <v>24</v>
      </c>
      <c r="S79" s="391" t="s">
        <v>1548</v>
      </c>
      <c r="T79" s="303" t="s">
        <v>1289</v>
      </c>
      <c r="U79" s="303" t="s">
        <v>1289</v>
      </c>
      <c r="V79" s="395" t="s">
        <v>1433</v>
      </c>
      <c r="W79" s="370"/>
    </row>
    <row r="80" spans="1:23" ht="82.5" customHeight="1">
      <c r="A80" s="368" t="s">
        <v>1314</v>
      </c>
      <c r="B80" s="373" t="s">
        <v>1615</v>
      </c>
      <c r="C80" s="396" t="s">
        <v>1289</v>
      </c>
      <c r="D80" s="205" t="s">
        <v>1289</v>
      </c>
      <c r="E80" s="205" t="s">
        <v>1289</v>
      </c>
      <c r="F80" s="205" t="s">
        <v>1289</v>
      </c>
      <c r="G80" s="398" t="s">
        <v>1117</v>
      </c>
      <c r="H80" s="205" t="s">
        <v>1418</v>
      </c>
      <c r="I80" s="368" t="s">
        <v>1432</v>
      </c>
      <c r="J80" s="368" t="s">
        <v>16</v>
      </c>
      <c r="K80" s="368" t="s">
        <v>19</v>
      </c>
      <c r="L80" s="368">
        <v>63</v>
      </c>
      <c r="M80" s="368">
        <v>48</v>
      </c>
      <c r="N80" s="205" t="s">
        <v>1289</v>
      </c>
      <c r="O80" s="368" t="s">
        <v>62</v>
      </c>
      <c r="P80" s="205" t="s">
        <v>1289</v>
      </c>
      <c r="Q80" s="382">
        <v>558.25</v>
      </c>
      <c r="R80" s="391" t="s">
        <v>24</v>
      </c>
      <c r="S80" s="391" t="s">
        <v>25</v>
      </c>
      <c r="T80" s="303" t="s">
        <v>1289</v>
      </c>
      <c r="U80" s="303" t="s">
        <v>1289</v>
      </c>
      <c r="V80" s="395" t="s">
        <v>1433</v>
      </c>
      <c r="W80" s="370"/>
    </row>
    <row r="81" spans="1:23" ht="25.5">
      <c r="A81" s="368" t="s">
        <v>1345</v>
      </c>
      <c r="B81" s="373" t="s">
        <v>1615</v>
      </c>
      <c r="C81" s="396" t="s">
        <v>1289</v>
      </c>
      <c r="D81" s="205" t="s">
        <v>1289</v>
      </c>
      <c r="E81" s="205" t="s">
        <v>1289</v>
      </c>
      <c r="F81" s="205" t="s">
        <v>1289</v>
      </c>
      <c r="G81" s="398" t="s">
        <v>1117</v>
      </c>
      <c r="H81" s="205" t="s">
        <v>1418</v>
      </c>
      <c r="I81" s="368" t="s">
        <v>1432</v>
      </c>
      <c r="J81" s="368" t="s">
        <v>16</v>
      </c>
      <c r="K81" s="368" t="s">
        <v>19</v>
      </c>
      <c r="L81" s="368">
        <v>312</v>
      </c>
      <c r="M81" s="368">
        <v>238</v>
      </c>
      <c r="N81" s="205" t="s">
        <v>1289</v>
      </c>
      <c r="O81" s="368" t="s">
        <v>62</v>
      </c>
      <c r="P81" s="205" t="s">
        <v>1289</v>
      </c>
      <c r="Q81" s="382">
        <v>6164.8125</v>
      </c>
      <c r="R81" s="391" t="s">
        <v>24</v>
      </c>
      <c r="S81" s="391" t="s">
        <v>25</v>
      </c>
      <c r="T81" s="303" t="s">
        <v>1289</v>
      </c>
      <c r="U81" s="303" t="s">
        <v>1289</v>
      </c>
      <c r="V81" s="395" t="s">
        <v>1433</v>
      </c>
      <c r="W81" s="370"/>
    </row>
    <row r="82" spans="1:23" ht="25.5">
      <c r="A82" s="368" t="s">
        <v>1378</v>
      </c>
      <c r="B82" s="373" t="s">
        <v>1615</v>
      </c>
      <c r="C82" s="396" t="s">
        <v>1289</v>
      </c>
      <c r="D82" s="205" t="s">
        <v>1289</v>
      </c>
      <c r="E82" s="205" t="s">
        <v>1289</v>
      </c>
      <c r="F82" s="205" t="s">
        <v>1289</v>
      </c>
      <c r="G82" s="398" t="s">
        <v>1117</v>
      </c>
      <c r="H82" s="205" t="s">
        <v>1418</v>
      </c>
      <c r="I82" s="368" t="s">
        <v>1522</v>
      </c>
      <c r="J82" s="368" t="s">
        <v>16</v>
      </c>
      <c r="K82" s="368" t="s">
        <v>19</v>
      </c>
      <c r="L82" s="368">
        <v>29</v>
      </c>
      <c r="M82" s="368">
        <v>21</v>
      </c>
      <c r="N82" s="205" t="s">
        <v>1289</v>
      </c>
      <c r="O82" s="368" t="s">
        <v>62</v>
      </c>
      <c r="P82" s="205" t="s">
        <v>1289</v>
      </c>
      <c r="Q82" s="382">
        <v>1486.6875</v>
      </c>
      <c r="R82" s="391" t="s">
        <v>24</v>
      </c>
      <c r="S82" s="391" t="s">
        <v>25</v>
      </c>
      <c r="T82" s="303" t="s">
        <v>1289</v>
      </c>
      <c r="U82" s="303" t="s">
        <v>1289</v>
      </c>
      <c r="V82" s="395" t="s">
        <v>1433</v>
      </c>
      <c r="W82" s="370"/>
    </row>
    <row r="83" spans="1:23" ht="25.5">
      <c r="A83" s="368" t="s">
        <v>1336</v>
      </c>
      <c r="B83" s="373" t="s">
        <v>1615</v>
      </c>
      <c r="C83" s="396" t="s">
        <v>1289</v>
      </c>
      <c r="D83" s="205" t="s">
        <v>1289</v>
      </c>
      <c r="E83" s="205" t="s">
        <v>1289</v>
      </c>
      <c r="F83" s="205" t="s">
        <v>1289</v>
      </c>
      <c r="G83" s="398" t="s">
        <v>1117</v>
      </c>
      <c r="H83" s="205" t="s">
        <v>1418</v>
      </c>
      <c r="I83" s="368" t="s">
        <v>1432</v>
      </c>
      <c r="J83" s="368" t="s">
        <v>16</v>
      </c>
      <c r="K83" s="368" t="s">
        <v>19</v>
      </c>
      <c r="L83" s="368">
        <v>18</v>
      </c>
      <c r="M83" s="368">
        <v>14</v>
      </c>
      <c r="N83" s="205" t="s">
        <v>1289</v>
      </c>
      <c r="O83" s="368" t="s">
        <v>62</v>
      </c>
      <c r="P83" s="205" t="s">
        <v>1289</v>
      </c>
      <c r="Q83" s="382">
        <v>134.75</v>
      </c>
      <c r="R83" s="391" t="s">
        <v>24</v>
      </c>
      <c r="S83" s="391" t="s">
        <v>31</v>
      </c>
      <c r="T83" s="303" t="s">
        <v>1289</v>
      </c>
      <c r="U83" s="303" t="s">
        <v>1289</v>
      </c>
      <c r="V83" s="395" t="s">
        <v>1433</v>
      </c>
      <c r="W83" s="370"/>
    </row>
    <row r="84" spans="1:23" ht="25.5">
      <c r="A84" s="368" t="s">
        <v>1364</v>
      </c>
      <c r="B84" s="373" t="s">
        <v>1615</v>
      </c>
      <c r="C84" s="396" t="s">
        <v>1289</v>
      </c>
      <c r="D84" s="205" t="s">
        <v>1289</v>
      </c>
      <c r="E84" s="205" t="s">
        <v>1289</v>
      </c>
      <c r="F84" s="205" t="s">
        <v>1289</v>
      </c>
      <c r="G84" s="398" t="s">
        <v>1117</v>
      </c>
      <c r="H84" s="205" t="s">
        <v>1418</v>
      </c>
      <c r="I84" s="368" t="s">
        <v>1432</v>
      </c>
      <c r="J84" s="368" t="s">
        <v>18</v>
      </c>
      <c r="K84" s="368" t="s">
        <v>19</v>
      </c>
      <c r="L84" s="368">
        <v>24</v>
      </c>
      <c r="M84" s="368">
        <v>19</v>
      </c>
      <c r="N84" s="205" t="s">
        <v>1289</v>
      </c>
      <c r="O84" s="368" t="s">
        <v>62</v>
      </c>
      <c r="P84" s="205" t="s">
        <v>1289</v>
      </c>
      <c r="Q84" s="382">
        <v>182.875</v>
      </c>
      <c r="R84" s="391" t="s">
        <v>24</v>
      </c>
      <c r="S84" s="391" t="s">
        <v>31</v>
      </c>
      <c r="T84" s="303" t="s">
        <v>1289</v>
      </c>
      <c r="U84" s="303" t="s">
        <v>1289</v>
      </c>
      <c r="V84" s="395" t="s">
        <v>1433</v>
      </c>
      <c r="W84" s="370"/>
    </row>
    <row r="85" spans="1:23" ht="25.5">
      <c r="A85" s="368" t="s">
        <v>1350</v>
      </c>
      <c r="B85" s="373" t="s">
        <v>1615</v>
      </c>
      <c r="C85" s="396" t="s">
        <v>1289</v>
      </c>
      <c r="D85" s="205" t="s">
        <v>1289</v>
      </c>
      <c r="E85" s="205" t="s">
        <v>1289</v>
      </c>
      <c r="F85" s="205" t="s">
        <v>1289</v>
      </c>
      <c r="G85" s="398" t="s">
        <v>1117</v>
      </c>
      <c r="H85" s="205" t="s">
        <v>1418</v>
      </c>
      <c r="I85" s="368" t="s">
        <v>1432</v>
      </c>
      <c r="J85" s="368" t="s">
        <v>16</v>
      </c>
      <c r="K85" s="368" t="s">
        <v>19</v>
      </c>
      <c r="L85" s="368">
        <v>296</v>
      </c>
      <c r="M85" s="368">
        <v>209</v>
      </c>
      <c r="N85" s="205" t="s">
        <v>1289</v>
      </c>
      <c r="O85" s="368" t="s">
        <v>63</v>
      </c>
      <c r="P85" s="205" t="s">
        <v>1289</v>
      </c>
      <c r="Q85" s="382">
        <v>1597.375</v>
      </c>
      <c r="R85" s="391" t="s">
        <v>24</v>
      </c>
      <c r="S85" s="391" t="s">
        <v>1422</v>
      </c>
      <c r="T85" s="303" t="s">
        <v>1289</v>
      </c>
      <c r="U85" s="303" t="s">
        <v>1289</v>
      </c>
      <c r="V85" s="395" t="s">
        <v>1433</v>
      </c>
      <c r="W85" s="370"/>
    </row>
    <row r="86" spans="1:23" ht="25.5">
      <c r="A86" s="363" t="s">
        <v>1405</v>
      </c>
      <c r="B86" s="373" t="s">
        <v>1616</v>
      </c>
      <c r="C86" s="396" t="s">
        <v>1289</v>
      </c>
      <c r="D86" s="205" t="s">
        <v>1289</v>
      </c>
      <c r="E86" s="205" t="s">
        <v>1289</v>
      </c>
      <c r="F86" s="205" t="s">
        <v>1289</v>
      </c>
      <c r="G86" s="398" t="s">
        <v>1117</v>
      </c>
      <c r="H86" s="205" t="s">
        <v>1418</v>
      </c>
      <c r="I86" s="372" t="s">
        <v>1559</v>
      </c>
      <c r="J86" s="372" t="s">
        <v>18</v>
      </c>
      <c r="K86" s="372" t="s">
        <v>19</v>
      </c>
      <c r="L86" s="378">
        <v>551</v>
      </c>
      <c r="M86" s="378">
        <v>149</v>
      </c>
      <c r="N86" s="205" t="s">
        <v>1289</v>
      </c>
      <c r="O86" s="372" t="s">
        <v>62</v>
      </c>
      <c r="P86" s="205" t="s">
        <v>1289</v>
      </c>
      <c r="Q86" s="382">
        <v>1606.5919999999999</v>
      </c>
      <c r="R86" s="387" t="s">
        <v>1621</v>
      </c>
      <c r="S86" s="387" t="s">
        <v>1054</v>
      </c>
      <c r="T86" s="303" t="s">
        <v>1289</v>
      </c>
      <c r="U86" s="303" t="s">
        <v>1289</v>
      </c>
      <c r="V86" s="395" t="s">
        <v>1560</v>
      </c>
      <c r="W86" s="370"/>
    </row>
    <row r="87" spans="1:23" ht="25.5">
      <c r="A87" s="363" t="s">
        <v>1375</v>
      </c>
      <c r="B87" s="374" t="s">
        <v>1617</v>
      </c>
      <c r="C87" s="396" t="s">
        <v>1289</v>
      </c>
      <c r="D87" s="205" t="s">
        <v>1289</v>
      </c>
      <c r="E87" s="205" t="s">
        <v>1289</v>
      </c>
      <c r="F87" s="205" t="s">
        <v>1289</v>
      </c>
      <c r="G87" s="398" t="s">
        <v>1117</v>
      </c>
      <c r="H87" s="205" t="s">
        <v>1418</v>
      </c>
      <c r="I87" s="372" t="s">
        <v>1485</v>
      </c>
      <c r="J87" s="372" t="s">
        <v>18</v>
      </c>
      <c r="K87" s="372" t="s">
        <v>612</v>
      </c>
      <c r="L87" s="378">
        <v>26</v>
      </c>
      <c r="M87" s="378">
        <v>26</v>
      </c>
      <c r="N87" s="205" t="s">
        <v>1289</v>
      </c>
      <c r="O87" s="372" t="s">
        <v>62</v>
      </c>
      <c r="P87" s="205" t="s">
        <v>1289</v>
      </c>
      <c r="Q87" s="382">
        <v>1001</v>
      </c>
      <c r="R87" s="387" t="s">
        <v>24</v>
      </c>
      <c r="S87" s="387" t="s">
        <v>25</v>
      </c>
      <c r="T87" s="303" t="s">
        <v>1289</v>
      </c>
      <c r="U87" s="303" t="s">
        <v>1289</v>
      </c>
      <c r="V87" s="395" t="s">
        <v>1488</v>
      </c>
      <c r="W87" s="370"/>
    </row>
    <row r="88" spans="1:23" ht="38.25">
      <c r="A88" s="363" t="s">
        <v>1351</v>
      </c>
      <c r="B88" s="374" t="s">
        <v>1617</v>
      </c>
      <c r="C88" s="396" t="s">
        <v>1289</v>
      </c>
      <c r="D88" s="205" t="s">
        <v>1289</v>
      </c>
      <c r="E88" s="205" t="s">
        <v>1289</v>
      </c>
      <c r="F88" s="205" t="s">
        <v>1289</v>
      </c>
      <c r="G88" s="398" t="s">
        <v>1117</v>
      </c>
      <c r="H88" s="205" t="s">
        <v>1418</v>
      </c>
      <c r="I88" s="372" t="s">
        <v>1485</v>
      </c>
      <c r="J88" s="372" t="s">
        <v>18</v>
      </c>
      <c r="K88" s="376" t="s">
        <v>1486</v>
      </c>
      <c r="L88" s="378">
        <v>26</v>
      </c>
      <c r="M88" s="378">
        <v>26</v>
      </c>
      <c r="N88" s="205" t="s">
        <v>1289</v>
      </c>
      <c r="O88" s="372" t="s">
        <v>63</v>
      </c>
      <c r="P88" s="205" t="s">
        <v>1289</v>
      </c>
      <c r="Q88" s="382">
        <v>96.265000000000001</v>
      </c>
      <c r="R88" s="387" t="s">
        <v>24</v>
      </c>
      <c r="S88" s="387" t="s">
        <v>25</v>
      </c>
      <c r="T88" s="303" t="s">
        <v>1289</v>
      </c>
      <c r="U88" s="303" t="s">
        <v>1289</v>
      </c>
      <c r="V88" s="395" t="s">
        <v>1488</v>
      </c>
      <c r="W88" s="370"/>
    </row>
    <row r="89" spans="1:23">
      <c r="A89" s="363" t="s">
        <v>1387</v>
      </c>
      <c r="B89" s="374" t="s">
        <v>1617</v>
      </c>
      <c r="C89" s="396" t="s">
        <v>1289</v>
      </c>
      <c r="D89" s="205" t="s">
        <v>1289</v>
      </c>
      <c r="E89" s="205" t="s">
        <v>1289</v>
      </c>
      <c r="F89" s="205" t="s">
        <v>1289</v>
      </c>
      <c r="G89" s="398" t="s">
        <v>1117</v>
      </c>
      <c r="H89" s="205" t="s">
        <v>1418</v>
      </c>
      <c r="I89" s="372" t="s">
        <v>1485</v>
      </c>
      <c r="J89" s="372" t="s">
        <v>16</v>
      </c>
      <c r="K89" s="372" t="s">
        <v>612</v>
      </c>
      <c r="L89" s="378">
        <v>26</v>
      </c>
      <c r="M89" s="378">
        <f>L89*4</f>
        <v>104</v>
      </c>
      <c r="N89" s="205" t="s">
        <v>1289</v>
      </c>
      <c r="O89" s="372" t="s">
        <v>63</v>
      </c>
      <c r="P89" s="205" t="s">
        <v>1289</v>
      </c>
      <c r="Q89" s="382">
        <v>2502.5</v>
      </c>
      <c r="R89" s="387" t="s">
        <v>24</v>
      </c>
      <c r="S89" s="387" t="s">
        <v>37</v>
      </c>
      <c r="T89" s="303" t="s">
        <v>1289</v>
      </c>
      <c r="U89" s="303" t="s">
        <v>1289</v>
      </c>
      <c r="V89" s="395" t="s">
        <v>1488</v>
      </c>
      <c r="W89" s="370"/>
    </row>
    <row r="90" spans="1:23" ht="25.5">
      <c r="A90" s="363" t="s">
        <v>1337</v>
      </c>
      <c r="B90" s="373" t="s">
        <v>1618</v>
      </c>
      <c r="C90" s="396" t="s">
        <v>1289</v>
      </c>
      <c r="D90" s="205" t="s">
        <v>1289</v>
      </c>
      <c r="E90" s="205" t="s">
        <v>1289</v>
      </c>
      <c r="F90" s="205" t="s">
        <v>1289</v>
      </c>
      <c r="G90" s="398" t="s">
        <v>1117</v>
      </c>
      <c r="H90" s="205" t="s">
        <v>1418</v>
      </c>
      <c r="I90" s="372" t="s">
        <v>1432</v>
      </c>
      <c r="J90" s="372" t="s">
        <v>16</v>
      </c>
      <c r="K90" s="372" t="s">
        <v>19</v>
      </c>
      <c r="L90" s="378">
        <v>1550</v>
      </c>
      <c r="M90" s="378">
        <v>1282</v>
      </c>
      <c r="N90" s="205" t="s">
        <v>1289</v>
      </c>
      <c r="O90" s="372" t="s">
        <v>62</v>
      </c>
      <c r="P90" s="205" t="s">
        <v>1289</v>
      </c>
      <c r="Q90" s="382">
        <v>8179.0379999999996</v>
      </c>
      <c r="R90" s="387" t="s">
        <v>24</v>
      </c>
      <c r="S90" s="387" t="s">
        <v>53</v>
      </c>
      <c r="T90" s="303" t="s">
        <v>1289</v>
      </c>
      <c r="U90" s="303" t="s">
        <v>1289</v>
      </c>
      <c r="V90" s="395" t="s">
        <v>1463</v>
      </c>
      <c r="W90" s="370"/>
    </row>
    <row r="91" spans="1:23">
      <c r="A91" s="363" t="s">
        <v>1363</v>
      </c>
      <c r="B91" s="371" t="s">
        <v>1619</v>
      </c>
      <c r="C91" s="396" t="s">
        <v>1289</v>
      </c>
      <c r="D91" s="205" t="s">
        <v>1289</v>
      </c>
      <c r="E91" s="205" t="s">
        <v>1289</v>
      </c>
      <c r="F91" s="205" t="s">
        <v>1289</v>
      </c>
      <c r="G91" s="398" t="s">
        <v>1117</v>
      </c>
      <c r="H91" s="205" t="s">
        <v>1418</v>
      </c>
      <c r="I91" s="372" t="s">
        <v>1442</v>
      </c>
      <c r="J91" s="372" t="s">
        <v>18</v>
      </c>
      <c r="K91" s="372" t="s">
        <v>19</v>
      </c>
      <c r="L91" s="378">
        <v>82</v>
      </c>
      <c r="M91" s="378">
        <v>65</v>
      </c>
      <c r="N91" s="205" t="s">
        <v>1289</v>
      </c>
      <c r="O91" s="372" t="s">
        <v>63</v>
      </c>
      <c r="P91" s="205" t="s">
        <v>1289</v>
      </c>
      <c r="Q91" s="382">
        <v>212.71250000000001</v>
      </c>
      <c r="R91" s="387" t="s">
        <v>1621</v>
      </c>
      <c r="S91" s="392"/>
      <c r="T91" s="303" t="s">
        <v>1289</v>
      </c>
      <c r="U91" s="303" t="s">
        <v>1289</v>
      </c>
      <c r="V91" s="395" t="s">
        <v>1444</v>
      </c>
      <c r="W91" s="370"/>
    </row>
    <row r="92" spans="1:23">
      <c r="A92" s="363" t="s">
        <v>1322</v>
      </c>
      <c r="B92" s="371" t="s">
        <v>1619</v>
      </c>
      <c r="C92" s="396" t="s">
        <v>1289</v>
      </c>
      <c r="D92" s="205" t="s">
        <v>1289</v>
      </c>
      <c r="E92" s="205" t="s">
        <v>1289</v>
      </c>
      <c r="F92" s="205" t="s">
        <v>1289</v>
      </c>
      <c r="G92" s="398" t="s">
        <v>1117</v>
      </c>
      <c r="H92" s="205" t="s">
        <v>1418</v>
      </c>
      <c r="I92" s="376" t="s">
        <v>1442</v>
      </c>
      <c r="J92" s="372" t="s">
        <v>18</v>
      </c>
      <c r="K92" s="372" t="s">
        <v>19</v>
      </c>
      <c r="L92" s="378">
        <v>115</v>
      </c>
      <c r="M92" s="378">
        <v>73</v>
      </c>
      <c r="N92" s="205" t="s">
        <v>1289</v>
      </c>
      <c r="O92" s="372" t="s">
        <v>63</v>
      </c>
      <c r="P92" s="205" t="s">
        <v>1289</v>
      </c>
      <c r="Q92" s="382">
        <v>238.89250000000001</v>
      </c>
      <c r="R92" s="386" t="s">
        <v>1621</v>
      </c>
      <c r="S92" s="392"/>
      <c r="T92" s="303" t="s">
        <v>1289</v>
      </c>
      <c r="U92" s="303" t="s">
        <v>1289</v>
      </c>
      <c r="V92" s="395" t="s">
        <v>1444</v>
      </c>
      <c r="W92" s="370"/>
    </row>
    <row r="93" spans="1:23">
      <c r="A93" s="363" t="s">
        <v>1366</v>
      </c>
      <c r="B93" s="371" t="s">
        <v>1619</v>
      </c>
      <c r="C93" s="396" t="s">
        <v>1289</v>
      </c>
      <c r="D93" s="205" t="s">
        <v>1289</v>
      </c>
      <c r="E93" s="205" t="s">
        <v>1289</v>
      </c>
      <c r="F93" s="205" t="s">
        <v>1289</v>
      </c>
      <c r="G93" s="398" t="s">
        <v>1117</v>
      </c>
      <c r="H93" s="205" t="s">
        <v>1418</v>
      </c>
      <c r="I93" s="376" t="s">
        <v>1442</v>
      </c>
      <c r="J93" s="372" t="s">
        <v>18</v>
      </c>
      <c r="K93" s="372" t="s">
        <v>19</v>
      </c>
      <c r="L93" s="378">
        <v>148</v>
      </c>
      <c r="M93" s="378">
        <v>54</v>
      </c>
      <c r="N93" s="205" t="s">
        <v>1289</v>
      </c>
      <c r="O93" s="372" t="s">
        <v>63</v>
      </c>
      <c r="P93" s="205" t="s">
        <v>1289</v>
      </c>
      <c r="Q93" s="382">
        <v>176.71500000000003</v>
      </c>
      <c r="R93" s="386" t="s">
        <v>1621</v>
      </c>
      <c r="S93" s="392"/>
      <c r="T93" s="303" t="s">
        <v>1289</v>
      </c>
      <c r="U93" s="303" t="s">
        <v>1289</v>
      </c>
      <c r="V93" s="395" t="s">
        <v>1444</v>
      </c>
      <c r="W93" s="370"/>
    </row>
    <row r="94" spans="1:23">
      <c r="A94" s="363" t="s">
        <v>1381</v>
      </c>
      <c r="B94" s="371" t="s">
        <v>1619</v>
      </c>
      <c r="C94" s="396" t="s">
        <v>1289</v>
      </c>
      <c r="D94" s="205" t="s">
        <v>1289</v>
      </c>
      <c r="E94" s="205" t="s">
        <v>1289</v>
      </c>
      <c r="F94" s="205" t="s">
        <v>1289</v>
      </c>
      <c r="G94" s="398" t="s">
        <v>1117</v>
      </c>
      <c r="H94" s="205" t="s">
        <v>1418</v>
      </c>
      <c r="I94" s="376" t="s">
        <v>1442</v>
      </c>
      <c r="J94" s="372" t="s">
        <v>18</v>
      </c>
      <c r="K94" s="372" t="s">
        <v>19</v>
      </c>
      <c r="L94" s="378">
        <v>300</v>
      </c>
      <c r="M94" s="378">
        <v>63</v>
      </c>
      <c r="N94" s="205" t="s">
        <v>1289</v>
      </c>
      <c r="O94" s="372" t="s">
        <v>63</v>
      </c>
      <c r="P94" s="205" t="s">
        <v>1289</v>
      </c>
      <c r="Q94" s="382">
        <v>206.16750000000002</v>
      </c>
      <c r="R94" s="386" t="s">
        <v>1621</v>
      </c>
      <c r="S94" s="392"/>
      <c r="T94" s="303" t="s">
        <v>1289</v>
      </c>
      <c r="U94" s="303" t="s">
        <v>1289</v>
      </c>
      <c r="V94" s="395" t="s">
        <v>1444</v>
      </c>
      <c r="W94" s="370"/>
    </row>
    <row r="95" spans="1:23" ht="43.5" customHeight="1">
      <c r="A95" s="363" t="s">
        <v>1343</v>
      </c>
      <c r="B95" s="371" t="s">
        <v>1619</v>
      </c>
      <c r="C95" s="396" t="s">
        <v>1289</v>
      </c>
      <c r="D95" s="205" t="s">
        <v>1289</v>
      </c>
      <c r="E95" s="205" t="s">
        <v>1289</v>
      </c>
      <c r="F95" s="205" t="s">
        <v>1289</v>
      </c>
      <c r="G95" s="398" t="s">
        <v>1117</v>
      </c>
      <c r="H95" s="205" t="s">
        <v>1418</v>
      </c>
      <c r="I95" s="376" t="s">
        <v>1442</v>
      </c>
      <c r="J95" s="372" t="s">
        <v>18</v>
      </c>
      <c r="K95" s="372" t="s">
        <v>19</v>
      </c>
      <c r="L95" s="378">
        <v>43</v>
      </c>
      <c r="M95" s="378">
        <v>33</v>
      </c>
      <c r="N95" s="205" t="s">
        <v>1289</v>
      </c>
      <c r="O95" s="372" t="s">
        <v>63</v>
      </c>
      <c r="P95" s="205" t="s">
        <v>1289</v>
      </c>
      <c r="Q95" s="382">
        <v>107.99250000000001</v>
      </c>
      <c r="R95" s="386" t="s">
        <v>1621</v>
      </c>
      <c r="S95" s="392"/>
      <c r="T95" s="303" t="s">
        <v>1289</v>
      </c>
      <c r="U95" s="303" t="s">
        <v>1289</v>
      </c>
      <c r="V95" s="395" t="s">
        <v>1444</v>
      </c>
      <c r="W95" s="370"/>
    </row>
    <row r="96" spans="1:23">
      <c r="A96" s="363" t="s">
        <v>1326</v>
      </c>
      <c r="B96" s="371" t="s">
        <v>1619</v>
      </c>
      <c r="C96" s="396" t="s">
        <v>1289</v>
      </c>
      <c r="D96" s="205" t="s">
        <v>1289</v>
      </c>
      <c r="E96" s="205" t="s">
        <v>1289</v>
      </c>
      <c r="F96" s="205" t="s">
        <v>1289</v>
      </c>
      <c r="G96" s="398" t="s">
        <v>1117</v>
      </c>
      <c r="H96" s="205" t="s">
        <v>1418</v>
      </c>
      <c r="I96" s="376" t="s">
        <v>1442</v>
      </c>
      <c r="J96" s="372" t="s">
        <v>18</v>
      </c>
      <c r="K96" s="372" t="s">
        <v>19</v>
      </c>
      <c r="L96" s="378">
        <v>28</v>
      </c>
      <c r="M96" s="378">
        <v>20</v>
      </c>
      <c r="N96" s="310" t="s">
        <v>1289</v>
      </c>
      <c r="O96" s="372" t="s">
        <v>63</v>
      </c>
      <c r="P96" s="310" t="s">
        <v>1289</v>
      </c>
      <c r="Q96" s="382">
        <v>65.45</v>
      </c>
      <c r="R96" s="386" t="s">
        <v>1621</v>
      </c>
      <c r="S96" s="392"/>
      <c r="T96" s="303" t="s">
        <v>1289</v>
      </c>
      <c r="U96" s="303" t="s">
        <v>1289</v>
      </c>
      <c r="V96" s="395" t="s">
        <v>1444</v>
      </c>
      <c r="W96" s="370"/>
    </row>
    <row r="97" spans="1:23" s="189" customFormat="1">
      <c r="A97" s="363" t="s">
        <v>1325</v>
      </c>
      <c r="B97" s="371" t="s">
        <v>1619</v>
      </c>
      <c r="C97" s="396" t="s">
        <v>1289</v>
      </c>
      <c r="D97" s="205" t="s">
        <v>1289</v>
      </c>
      <c r="E97" s="205" t="s">
        <v>1289</v>
      </c>
      <c r="F97" s="205" t="s">
        <v>1289</v>
      </c>
      <c r="G97" s="398" t="s">
        <v>1117</v>
      </c>
      <c r="H97" s="205" t="s">
        <v>1418</v>
      </c>
      <c r="I97" s="376" t="s">
        <v>1442</v>
      </c>
      <c r="J97" s="372" t="s">
        <v>18</v>
      </c>
      <c r="K97" s="372" t="s">
        <v>19</v>
      </c>
      <c r="L97" s="378">
        <v>50</v>
      </c>
      <c r="M97" s="378">
        <v>14</v>
      </c>
      <c r="N97" s="205" t="s">
        <v>1289</v>
      </c>
      <c r="O97" s="372" t="s">
        <v>63</v>
      </c>
      <c r="P97" s="205" t="s">
        <v>1289</v>
      </c>
      <c r="Q97" s="382">
        <v>45.815000000000005</v>
      </c>
      <c r="R97" s="386" t="s">
        <v>1621</v>
      </c>
      <c r="S97" s="392"/>
      <c r="T97" s="303" t="s">
        <v>1289</v>
      </c>
      <c r="U97" s="303" t="s">
        <v>1289</v>
      </c>
      <c r="V97" s="395" t="s">
        <v>1444</v>
      </c>
      <c r="W97" s="370"/>
    </row>
    <row r="98" spans="1:23" s="189" customFormat="1">
      <c r="A98" s="363" t="s">
        <v>1324</v>
      </c>
      <c r="B98" s="371" t="s">
        <v>1619</v>
      </c>
      <c r="C98" s="396" t="s">
        <v>1289</v>
      </c>
      <c r="D98" s="205" t="s">
        <v>1289</v>
      </c>
      <c r="E98" s="205" t="s">
        <v>1289</v>
      </c>
      <c r="F98" s="205" t="s">
        <v>1289</v>
      </c>
      <c r="G98" s="398" t="s">
        <v>1117</v>
      </c>
      <c r="H98" s="205" t="s">
        <v>1418</v>
      </c>
      <c r="I98" s="376" t="s">
        <v>1442</v>
      </c>
      <c r="J98" s="372" t="s">
        <v>18</v>
      </c>
      <c r="K98" s="372" t="s">
        <v>19</v>
      </c>
      <c r="L98" s="378"/>
      <c r="M98" s="378">
        <v>36</v>
      </c>
      <c r="N98" s="205" t="s">
        <v>1289</v>
      </c>
      <c r="O98" s="372" t="s">
        <v>63</v>
      </c>
      <c r="P98" s="205" t="s">
        <v>1289</v>
      </c>
      <c r="Q98" s="382">
        <v>117.81</v>
      </c>
      <c r="R98" s="386" t="s">
        <v>1621</v>
      </c>
      <c r="S98" s="392"/>
      <c r="T98" s="303" t="s">
        <v>1289</v>
      </c>
      <c r="U98" s="303" t="s">
        <v>1289</v>
      </c>
      <c r="V98" s="395" t="s">
        <v>1444</v>
      </c>
      <c r="W98" s="370"/>
    </row>
    <row r="99" spans="1:23" s="189" customFormat="1">
      <c r="A99" s="363" t="s">
        <v>1365</v>
      </c>
      <c r="B99" s="371" t="s">
        <v>1619</v>
      </c>
      <c r="C99" s="396" t="s">
        <v>1289</v>
      </c>
      <c r="D99" s="205" t="s">
        <v>1289</v>
      </c>
      <c r="E99" s="205" t="s">
        <v>1289</v>
      </c>
      <c r="F99" s="205" t="s">
        <v>1289</v>
      </c>
      <c r="G99" s="398" t="s">
        <v>1117</v>
      </c>
      <c r="H99" s="205" t="s">
        <v>1418</v>
      </c>
      <c r="I99" s="376" t="s">
        <v>1442</v>
      </c>
      <c r="J99" s="372" t="s">
        <v>18</v>
      </c>
      <c r="K99" s="372" t="s">
        <v>19</v>
      </c>
      <c r="L99" s="378">
        <v>125</v>
      </c>
      <c r="M99" s="378">
        <v>47</v>
      </c>
      <c r="N99" s="205" t="s">
        <v>1289</v>
      </c>
      <c r="O99" s="372" t="s">
        <v>63</v>
      </c>
      <c r="P99" s="205" t="s">
        <v>1289</v>
      </c>
      <c r="Q99" s="382">
        <v>153.8075</v>
      </c>
      <c r="R99" s="386" t="s">
        <v>1621</v>
      </c>
      <c r="S99" s="392"/>
      <c r="T99" s="303" t="s">
        <v>1289</v>
      </c>
      <c r="U99" s="303" t="s">
        <v>1289</v>
      </c>
      <c r="V99" s="395" t="s">
        <v>1444</v>
      </c>
      <c r="W99" s="370"/>
    </row>
    <row r="100" spans="1:23" s="189" customFormat="1">
      <c r="A100" s="363" t="s">
        <v>1382</v>
      </c>
      <c r="B100" s="371" t="s">
        <v>1619</v>
      </c>
      <c r="C100" s="396" t="s">
        <v>1289</v>
      </c>
      <c r="D100" s="205" t="s">
        <v>1289</v>
      </c>
      <c r="E100" s="205" t="s">
        <v>1289</v>
      </c>
      <c r="F100" s="205" t="s">
        <v>1289</v>
      </c>
      <c r="G100" s="398" t="s">
        <v>1117</v>
      </c>
      <c r="H100" s="205" t="s">
        <v>1418</v>
      </c>
      <c r="I100" s="376" t="s">
        <v>1442</v>
      </c>
      <c r="J100" s="372" t="s">
        <v>18</v>
      </c>
      <c r="K100" s="372" t="s">
        <v>19</v>
      </c>
      <c r="L100" s="378">
        <v>50</v>
      </c>
      <c r="M100" s="378">
        <v>20</v>
      </c>
      <c r="N100" s="205" t="s">
        <v>1289</v>
      </c>
      <c r="O100" s="372" t="s">
        <v>63</v>
      </c>
      <c r="P100" s="205" t="s">
        <v>1289</v>
      </c>
      <c r="Q100" s="382">
        <v>65.45</v>
      </c>
      <c r="R100" s="386" t="s">
        <v>1621</v>
      </c>
      <c r="S100" s="392"/>
      <c r="T100" s="303" t="s">
        <v>1289</v>
      </c>
      <c r="U100" s="303" t="s">
        <v>1289</v>
      </c>
      <c r="V100" s="395" t="s">
        <v>1444</v>
      </c>
      <c r="W100" s="370"/>
    </row>
    <row r="101" spans="1:23" s="189" customFormat="1">
      <c r="A101" s="363" t="s">
        <v>1383</v>
      </c>
      <c r="B101" s="371" t="s">
        <v>1619</v>
      </c>
      <c r="C101" s="396" t="s">
        <v>1289</v>
      </c>
      <c r="D101" s="205" t="s">
        <v>1289</v>
      </c>
      <c r="E101" s="205" t="s">
        <v>1289</v>
      </c>
      <c r="F101" s="205" t="s">
        <v>1289</v>
      </c>
      <c r="G101" s="398" t="s">
        <v>1117</v>
      </c>
      <c r="H101" s="205" t="s">
        <v>1418</v>
      </c>
      <c r="I101" s="376" t="s">
        <v>1442</v>
      </c>
      <c r="J101" s="372" t="s">
        <v>18</v>
      </c>
      <c r="K101" s="372" t="s">
        <v>19</v>
      </c>
      <c r="L101" s="378">
        <v>50</v>
      </c>
      <c r="M101" s="378">
        <v>16</v>
      </c>
      <c r="N101" s="205" t="s">
        <v>1289</v>
      </c>
      <c r="O101" s="372" t="s">
        <v>63</v>
      </c>
      <c r="P101" s="205" t="s">
        <v>1289</v>
      </c>
      <c r="Q101" s="382">
        <v>52.360000000000007</v>
      </c>
      <c r="R101" s="386" t="s">
        <v>1621</v>
      </c>
      <c r="S101" s="392"/>
      <c r="T101" s="303" t="s">
        <v>1289</v>
      </c>
      <c r="U101" s="303" t="s">
        <v>1289</v>
      </c>
      <c r="V101" s="395" t="s">
        <v>1444</v>
      </c>
      <c r="W101" s="370"/>
    </row>
    <row r="102" spans="1:23" s="189" customFormat="1">
      <c r="A102" s="363" t="s">
        <v>1335</v>
      </c>
      <c r="B102" s="371" t="s">
        <v>1619</v>
      </c>
      <c r="C102" s="396" t="s">
        <v>1289</v>
      </c>
      <c r="D102" s="205" t="s">
        <v>1289</v>
      </c>
      <c r="E102" s="205" t="s">
        <v>1289</v>
      </c>
      <c r="F102" s="205" t="s">
        <v>1289</v>
      </c>
      <c r="G102" s="398" t="s">
        <v>1117</v>
      </c>
      <c r="H102" s="205" t="s">
        <v>1418</v>
      </c>
      <c r="I102" s="376" t="s">
        <v>1442</v>
      </c>
      <c r="J102" s="372" t="s">
        <v>18</v>
      </c>
      <c r="K102" s="372" t="s">
        <v>19</v>
      </c>
      <c r="L102" s="375">
        <v>41</v>
      </c>
      <c r="M102" s="375">
        <v>37</v>
      </c>
      <c r="N102" s="205" t="s">
        <v>1289</v>
      </c>
      <c r="O102" s="372" t="s">
        <v>63</v>
      </c>
      <c r="P102" s="205" t="s">
        <v>1289</v>
      </c>
      <c r="Q102" s="382">
        <v>121.0825</v>
      </c>
      <c r="R102" s="386" t="s">
        <v>1621</v>
      </c>
      <c r="S102" s="392"/>
      <c r="T102" s="303" t="s">
        <v>1289</v>
      </c>
      <c r="U102" s="303" t="s">
        <v>1289</v>
      </c>
      <c r="V102" s="395" t="s">
        <v>1444</v>
      </c>
      <c r="W102" s="370"/>
    </row>
    <row r="103" spans="1:23" s="189" customFormat="1">
      <c r="A103" s="363" t="s">
        <v>1384</v>
      </c>
      <c r="B103" s="371" t="s">
        <v>1619</v>
      </c>
      <c r="C103" s="396" t="s">
        <v>1289</v>
      </c>
      <c r="D103" s="205" t="s">
        <v>1289</v>
      </c>
      <c r="E103" s="205" t="s">
        <v>1289</v>
      </c>
      <c r="F103" s="205" t="s">
        <v>1289</v>
      </c>
      <c r="G103" s="398" t="s">
        <v>1117</v>
      </c>
      <c r="H103" s="205" t="s">
        <v>1418</v>
      </c>
      <c r="I103" s="376" t="s">
        <v>1442</v>
      </c>
      <c r="J103" s="372" t="s">
        <v>18</v>
      </c>
      <c r="K103" s="372" t="s">
        <v>19</v>
      </c>
      <c r="L103" s="375">
        <v>65</v>
      </c>
      <c r="M103" s="375">
        <v>36</v>
      </c>
      <c r="N103" s="205" t="s">
        <v>1289</v>
      </c>
      <c r="O103" s="372" t="s">
        <v>63</v>
      </c>
      <c r="P103" s="205" t="s">
        <v>1289</v>
      </c>
      <c r="Q103" s="382">
        <v>117.81</v>
      </c>
      <c r="R103" s="386" t="s">
        <v>1621</v>
      </c>
      <c r="S103" s="392"/>
      <c r="T103" s="303" t="s">
        <v>1289</v>
      </c>
      <c r="U103" s="303" t="s">
        <v>1289</v>
      </c>
      <c r="V103" s="395" t="s">
        <v>1444</v>
      </c>
      <c r="W103" s="370"/>
    </row>
    <row r="104" spans="1:23" s="189" customFormat="1">
      <c r="A104" s="363" t="s">
        <v>1323</v>
      </c>
      <c r="B104" s="371" t="s">
        <v>1619</v>
      </c>
      <c r="C104" s="396" t="s">
        <v>1289</v>
      </c>
      <c r="D104" s="205" t="s">
        <v>1289</v>
      </c>
      <c r="E104" s="205" t="s">
        <v>1289</v>
      </c>
      <c r="F104" s="205" t="s">
        <v>1289</v>
      </c>
      <c r="G104" s="398" t="s">
        <v>1117</v>
      </c>
      <c r="H104" s="205" t="s">
        <v>1418</v>
      </c>
      <c r="I104" s="376" t="s">
        <v>1442</v>
      </c>
      <c r="J104" s="372" t="s">
        <v>18</v>
      </c>
      <c r="K104" s="372" t="s">
        <v>19</v>
      </c>
      <c r="L104" s="375">
        <v>43</v>
      </c>
      <c r="M104" s="375">
        <v>26</v>
      </c>
      <c r="N104" s="205" t="s">
        <v>1289</v>
      </c>
      <c r="O104" s="372" t="s">
        <v>63</v>
      </c>
      <c r="P104" s="205" t="s">
        <v>1289</v>
      </c>
      <c r="Q104" s="382">
        <v>85.084999999999994</v>
      </c>
      <c r="R104" s="386" t="s">
        <v>1621</v>
      </c>
      <c r="S104" s="392"/>
      <c r="T104" s="303" t="s">
        <v>1289</v>
      </c>
      <c r="U104" s="303" t="s">
        <v>1289</v>
      </c>
      <c r="V104" s="395" t="s">
        <v>1444</v>
      </c>
      <c r="W104" s="370"/>
    </row>
    <row r="105" spans="1:23" s="189" customFormat="1">
      <c r="A105" s="363" t="s">
        <v>1332</v>
      </c>
      <c r="B105" s="371" t="s">
        <v>1619</v>
      </c>
      <c r="C105" s="396" t="s">
        <v>1289</v>
      </c>
      <c r="D105" s="205" t="s">
        <v>1289</v>
      </c>
      <c r="E105" s="205" t="s">
        <v>1289</v>
      </c>
      <c r="F105" s="205" t="s">
        <v>1289</v>
      </c>
      <c r="G105" s="398" t="s">
        <v>1117</v>
      </c>
      <c r="H105" s="205" t="s">
        <v>1418</v>
      </c>
      <c r="I105" s="376" t="s">
        <v>1442</v>
      </c>
      <c r="J105" s="372" t="s">
        <v>18</v>
      </c>
      <c r="K105" s="372" t="s">
        <v>19</v>
      </c>
      <c r="L105" s="375">
        <v>62</v>
      </c>
      <c r="M105" s="375">
        <v>15</v>
      </c>
      <c r="N105" s="205" t="s">
        <v>1289</v>
      </c>
      <c r="O105" s="372" t="s">
        <v>63</v>
      </c>
      <c r="P105" s="205" t="s">
        <v>1289</v>
      </c>
      <c r="Q105" s="382">
        <v>49.087500000000006</v>
      </c>
      <c r="R105" s="386" t="s">
        <v>1621</v>
      </c>
      <c r="S105" s="392"/>
      <c r="T105" s="303" t="s">
        <v>1289</v>
      </c>
      <c r="U105" s="303" t="s">
        <v>1289</v>
      </c>
      <c r="V105" s="395" t="s">
        <v>1444</v>
      </c>
      <c r="W105" s="370"/>
    </row>
    <row r="106" spans="1:23" s="189" customFormat="1">
      <c r="A106" s="363" t="s">
        <v>1331</v>
      </c>
      <c r="B106" s="371" t="s">
        <v>1619</v>
      </c>
      <c r="C106" s="396" t="s">
        <v>1289</v>
      </c>
      <c r="D106" s="205" t="s">
        <v>1289</v>
      </c>
      <c r="E106" s="205" t="s">
        <v>1289</v>
      </c>
      <c r="F106" s="205" t="s">
        <v>1289</v>
      </c>
      <c r="G106" s="398" t="s">
        <v>1117</v>
      </c>
      <c r="H106" s="205" t="s">
        <v>1418</v>
      </c>
      <c r="I106" s="376" t="s">
        <v>1442</v>
      </c>
      <c r="J106" s="372" t="s">
        <v>18</v>
      </c>
      <c r="K106" s="372" t="s">
        <v>19</v>
      </c>
      <c r="L106" s="375">
        <v>214</v>
      </c>
      <c r="M106" s="375">
        <v>32</v>
      </c>
      <c r="N106" s="205" t="s">
        <v>1289</v>
      </c>
      <c r="O106" s="372" t="s">
        <v>63</v>
      </c>
      <c r="P106" s="205" t="s">
        <v>1289</v>
      </c>
      <c r="Q106" s="382">
        <v>104.72000000000001</v>
      </c>
      <c r="R106" s="386" t="s">
        <v>1621</v>
      </c>
      <c r="S106" s="392"/>
      <c r="T106" s="303" t="s">
        <v>1289</v>
      </c>
      <c r="U106" s="303" t="s">
        <v>1289</v>
      </c>
      <c r="V106" s="395" t="s">
        <v>1444</v>
      </c>
      <c r="W106" s="370"/>
    </row>
    <row r="107" spans="1:23" s="189" customFormat="1">
      <c r="A107" s="363" t="s">
        <v>1367</v>
      </c>
      <c r="B107" s="371" t="s">
        <v>1619</v>
      </c>
      <c r="C107" s="396" t="s">
        <v>1289</v>
      </c>
      <c r="D107" s="205" t="s">
        <v>1289</v>
      </c>
      <c r="E107" s="205" t="s">
        <v>1289</v>
      </c>
      <c r="F107" s="205" t="s">
        <v>1289</v>
      </c>
      <c r="G107" s="398" t="s">
        <v>1117</v>
      </c>
      <c r="H107" s="205" t="s">
        <v>1418</v>
      </c>
      <c r="I107" s="376" t="s">
        <v>1442</v>
      </c>
      <c r="J107" s="372" t="s">
        <v>18</v>
      </c>
      <c r="K107" s="372" t="s">
        <v>19</v>
      </c>
      <c r="L107" s="375">
        <v>37</v>
      </c>
      <c r="M107" s="375">
        <v>23</v>
      </c>
      <c r="N107" s="205" t="s">
        <v>1289</v>
      </c>
      <c r="O107" s="372" t="s">
        <v>63</v>
      </c>
      <c r="P107" s="205" t="s">
        <v>1289</v>
      </c>
      <c r="Q107" s="382">
        <v>75.267499999999998</v>
      </c>
      <c r="R107" s="386" t="s">
        <v>1621</v>
      </c>
      <c r="S107" s="392"/>
      <c r="T107" s="303" t="s">
        <v>1289</v>
      </c>
      <c r="U107" s="303" t="s">
        <v>1289</v>
      </c>
      <c r="V107" s="395" t="s">
        <v>1444</v>
      </c>
      <c r="W107" s="370"/>
    </row>
    <row r="108" spans="1:23" s="189" customFormat="1">
      <c r="A108" s="363" t="s">
        <v>1380</v>
      </c>
      <c r="B108" s="371" t="s">
        <v>1619</v>
      </c>
      <c r="C108" s="396" t="s">
        <v>1289</v>
      </c>
      <c r="D108" s="205" t="s">
        <v>1289</v>
      </c>
      <c r="E108" s="205" t="s">
        <v>1289</v>
      </c>
      <c r="F108" s="205" t="s">
        <v>1289</v>
      </c>
      <c r="G108" s="398" t="s">
        <v>1117</v>
      </c>
      <c r="H108" s="205" t="s">
        <v>1418</v>
      </c>
      <c r="I108" s="376" t="s">
        <v>1442</v>
      </c>
      <c r="J108" s="372" t="s">
        <v>18</v>
      </c>
      <c r="K108" s="372" t="s">
        <v>19</v>
      </c>
      <c r="L108" s="375">
        <v>39</v>
      </c>
      <c r="M108" s="375">
        <v>16</v>
      </c>
      <c r="N108" s="205" t="s">
        <v>1289</v>
      </c>
      <c r="O108" s="372" t="s">
        <v>63</v>
      </c>
      <c r="P108" s="205" t="s">
        <v>1289</v>
      </c>
      <c r="Q108" s="382">
        <v>52.360000000000007</v>
      </c>
      <c r="R108" s="386" t="s">
        <v>1621</v>
      </c>
      <c r="S108" s="392"/>
      <c r="T108" s="303" t="s">
        <v>1289</v>
      </c>
      <c r="U108" s="303" t="s">
        <v>1289</v>
      </c>
      <c r="V108" s="395" t="s">
        <v>1444</v>
      </c>
      <c r="W108" s="370"/>
    </row>
    <row r="109" spans="1:23" s="189" customFormat="1">
      <c r="A109" s="363" t="s">
        <v>1338</v>
      </c>
      <c r="B109" s="371" t="s">
        <v>1619</v>
      </c>
      <c r="C109" s="396" t="s">
        <v>1289</v>
      </c>
      <c r="D109" s="205" t="s">
        <v>1289</v>
      </c>
      <c r="E109" s="205" t="s">
        <v>1289</v>
      </c>
      <c r="F109" s="205" t="s">
        <v>1289</v>
      </c>
      <c r="G109" s="398" t="s">
        <v>1117</v>
      </c>
      <c r="H109" s="205" t="s">
        <v>1418</v>
      </c>
      <c r="I109" s="376" t="s">
        <v>1442</v>
      </c>
      <c r="J109" s="376" t="s">
        <v>18</v>
      </c>
      <c r="K109" s="372" t="s">
        <v>19</v>
      </c>
      <c r="L109" s="372"/>
      <c r="M109" s="375">
        <v>73</v>
      </c>
      <c r="N109" s="205" t="s">
        <v>1289</v>
      </c>
      <c r="O109" s="372" t="s">
        <v>63</v>
      </c>
      <c r="P109" s="205" t="s">
        <v>1289</v>
      </c>
      <c r="Q109" s="382">
        <v>238.89250000000001</v>
      </c>
      <c r="R109" s="386" t="s">
        <v>1621</v>
      </c>
      <c r="S109" s="392"/>
      <c r="T109" s="303" t="s">
        <v>1289</v>
      </c>
      <c r="U109" s="303" t="s">
        <v>1289</v>
      </c>
      <c r="V109" s="395" t="s">
        <v>1444</v>
      </c>
      <c r="W109" s="370"/>
    </row>
    <row r="110" spans="1:23" s="189" customFormat="1">
      <c r="A110" s="363" t="s">
        <v>1374</v>
      </c>
      <c r="B110" s="371" t="s">
        <v>1619</v>
      </c>
      <c r="C110" s="396" t="s">
        <v>1289</v>
      </c>
      <c r="D110" s="205" t="s">
        <v>1289</v>
      </c>
      <c r="E110" s="205" t="s">
        <v>1289</v>
      </c>
      <c r="F110" s="205" t="s">
        <v>1289</v>
      </c>
      <c r="G110" s="398" t="s">
        <v>1117</v>
      </c>
      <c r="H110" s="205" t="s">
        <v>1418</v>
      </c>
      <c r="I110" s="376" t="s">
        <v>1485</v>
      </c>
      <c r="J110" s="376" t="s">
        <v>18</v>
      </c>
      <c r="K110" s="372" t="s">
        <v>19</v>
      </c>
      <c r="L110" s="372"/>
      <c r="M110" s="375">
        <v>91</v>
      </c>
      <c r="N110" s="205" t="s">
        <v>1289</v>
      </c>
      <c r="O110" s="372" t="s">
        <v>63</v>
      </c>
      <c r="P110" s="205" t="s">
        <v>1289</v>
      </c>
      <c r="Q110" s="382">
        <v>297.79750000000001</v>
      </c>
      <c r="R110" s="386" t="s">
        <v>1621</v>
      </c>
      <c r="S110" s="392"/>
      <c r="T110" s="303" t="s">
        <v>1289</v>
      </c>
      <c r="U110" s="303" t="s">
        <v>1289</v>
      </c>
      <c r="V110" s="395" t="s">
        <v>1444</v>
      </c>
      <c r="W110" s="370"/>
    </row>
  </sheetData>
  <protectedRanges>
    <protectedRange sqref="C538:D541 U538:V541 P538:P541 S538:S541 G538:H541" name="Range1_14_1"/>
    <protectedRange sqref="T538:T541" name="Range1_14_2_1"/>
    <protectedRange sqref="C532:C537 E536:E537 G532:H536 H537" name="Range1_3_29"/>
    <protectedRange sqref="Q538" name="Range2_3_17"/>
    <protectedRange sqref="A326 V326 J326:M326 P326:Q326" name="Range1_3_2_1_2"/>
    <protectedRange sqref="A339 J339:M339 P339:Q339" name="Range2_3_1_1_1"/>
    <protectedRange sqref="U496:V496 A485:A519 P527:P530 C485:D498 C508:D508 D507 C512:H512 D510:E510 C503:E503 D499:H499 F485:H487 C500:D502 F501:H501 C504:D506 F506:H506 C511:D511 F490:H495 G488:H489 F497:H497 G496:H496 G498:H498 G500:H500 G502:H505 G507:H511 J485:N519 P485:S508 P510:S512 P509:Q509 P513:Q519 D509 V485:V495 V497:V508 V511:V522" name="Range1_14_1_1"/>
    <protectedRange sqref="T520:U526 T178 T216:T234 T236:T239 T246:T249 T258:U258 T270:T274 T295:T299 T304:T305 T307:T309 T432:T433 T459:T508 T111:U135 T531:U531 T137:U160 U163:U195 T198:U198 T214:U214 U216:U233 U235:U238 U240 T242:U242 T243:T244 U243:U248 U250 U262:U265 T268:U268 U269:U274 T284:U287 T290:U290 T291:T292 U291:U299 U304:U310 U313:U315 U318 U321:U325 T327:U327 U328:U331 T345:U353 T357:U423 U425 U429 U432 T436:U457 U459:U495 U497:U508 T510:U512" name="Range1_3_4_1_2"/>
    <protectedRange sqref="A214" name="Range2_3_4_1"/>
    <protectedRange sqref="Q214:S214 J214:M214 D214" name="Range2_3_5_1"/>
    <protectedRange sqref="G214:H214" name="Range1_3_9_1"/>
    <protectedRange sqref="A235" name="Range1_3_10_1"/>
    <protectedRange sqref="Q235:T235 J235 C235:E235 G235 L235:M235 V235" name="Range1_3_11_1"/>
    <protectedRange sqref="E243:E244" name="Range1_3_13_1"/>
    <protectedRange sqref="A250" name="Range2_3_6_1"/>
    <protectedRange sqref="R250 D250" name="Range2_3_7_1"/>
    <protectedRange sqref="C250 J250:M250 G250 P250" name="Range1_3_14_1"/>
    <protectedRange sqref="E251:E254 C251:C254 G251:G254" name="Range1_3_4_1_1_1"/>
    <protectedRange sqref="H256 C255:C256 E255:G256" name="Range1_3_1_4_1"/>
    <protectedRange sqref="S250" name="Range2_3_2_1_1"/>
    <protectedRange sqref="T250" name="Range2_3_3_1_1_1"/>
    <protectedRange sqref="C262 E262 H262:H265" name="Range1_3_2_1_1_2"/>
    <protectedRange sqref="E264 C264" name="Range1_3_3_1_1"/>
    <protectedRange sqref="E265 C265" name="Range1_3_5_1_1"/>
    <protectedRange sqref="G279 G281:G282" name="Range1_3_15_1"/>
    <protectedRange sqref="A285:A286" name="Range1_3_16_1"/>
    <protectedRange sqref="Q286:R286 J286:M286 D286" name="Range2_3_8_1"/>
    <protectedRange sqref="Q285:R285 J285:M285 C286:C287 C285:D285" name="Range1_3_17_1"/>
    <protectedRange sqref="D287" name="Range1_3_1_1_1_1_2"/>
    <protectedRange sqref="J289:K289" name="Range2_3_9_1"/>
    <protectedRange sqref="J288:K288" name="Range1_3_1_5_1"/>
    <protectedRange sqref="Q305:R305 J305:M305 V305" name="Range2_3_10_1"/>
    <protectedRange sqref="V304 H306 J304:K304 E310 C304:C310 H308:H310" name="Range1_3_18_1"/>
    <protectedRange sqref="C317 H317" name="Range1_3_19_1"/>
    <protectedRange sqref="A319" name="Range2_3_11_1"/>
    <protectedRange sqref="G320:H320 E318 C318 C320 E320 H318 H321:H325" name="Range1_3_20_1"/>
    <protectedRange sqref="F319 J319:L319 Q319:R319 T319:V319" name="Range2_3_12_1"/>
    <protectedRange sqref="E319 C319 H319" name="Range1_3_1_6_1"/>
    <protectedRange sqref="C321" name="Range1_3_2_3_2"/>
    <protectedRange sqref="A322" name="Range1_3"/>
    <protectedRange sqref="A323" name="Range1_2_2"/>
    <protectedRange sqref="A324" name="Range1_3_21_1"/>
    <protectedRange sqref="D322" name="Range1_1_3"/>
    <protectedRange sqref="D323" name="Range1_1_1_1"/>
    <protectedRange sqref="D324" name="Range1_4_2"/>
    <protectedRange sqref="A330" name="Range1_5_1"/>
    <protectedRange sqref="A331" name="Range1_2_1_2"/>
    <protectedRange sqref="C328:C331 J328:K328" name="Range1_3_22_1"/>
    <protectedRange sqref="D330" name="Range1_1_2_1"/>
    <protectedRange sqref="D331" name="Range1_4_1_1"/>
    <protectedRange sqref="A344" name="Range1_3_23_1"/>
    <protectedRange sqref="J344:K344" name="Range1_3_24_1"/>
    <protectedRange sqref="M344" name="Range1_3_25_1"/>
    <protectedRange sqref="Q344" name="Range1_3_26_1"/>
    <protectedRange sqref="V344" name="Range1_3_27_1"/>
    <protectedRange sqref="J347:K352 D347:D349 H347:H353" name="Range1_3_28_1"/>
    <protectedRange sqref="A520" name="Range2_3_14_1"/>
    <protectedRange sqref="Q520:S520 J520:N520 D520" name="Range2_3_15_1"/>
    <protectedRange sqref="C520:C526 E525:E526 G520:H521 C499 G522:G525 H522:H526" name="Range1_3_29_1"/>
    <protectedRange sqref="Q527" name="Range2_3_17_1"/>
    <protectedRange sqref="A357:A422" name="Range1_7_1"/>
    <protectedRange sqref="D357:D422 F381" name="Range1_1_4_1"/>
    <protectedRange sqref="H357:H422" name="Range1_2_3_1"/>
    <protectedRange sqref="H423:H435 H162" name="Range1_2_1_1_1"/>
    <protectedRange sqref="L357:L422 L432" name="Range1_3_31_1"/>
    <protectedRange sqref="M357:M422 M432" name="Range1_3_32_1"/>
    <protectedRange sqref="P357 P432 R357:S357 R432:S432 V357:V423 P358:S422 V432" name="Range1_3_33_1"/>
    <protectedRange sqref="A425" name="Range2_3_16_2"/>
    <protectedRange sqref="A424" name="Range1_3_2_4_2"/>
    <protectedRange sqref="R425 O425 D425 T425 J425:M425" name="Range2_3_16_1_1"/>
    <protectedRange sqref="C425:C428 E426:E427 G425" name="Range1_3_34_1"/>
    <protectedRange sqref="R424 T424:V424 J424 V425 C424:F424 L424:M424" name="Range1_3_2_5_1"/>
    <protectedRange sqref="E428" name="Range1_3_3_2_1"/>
    <protectedRange sqref="V428:V429" name="Range1_3_2_4_1_1"/>
    <protectedRange sqref="E430 C435 G433 E434:E435 C430:C433" name="Range1_3_35_1"/>
    <protectedRange sqref="E431 C431" name="Range1_3_1_8_1"/>
    <protectedRange sqref="C429 E429" name="Range1_3_2_1_1_1_1"/>
    <protectedRange sqref="E434" name="Range1_3_2_2_1_1_1"/>
    <protectedRange sqref="C434 E434" name="Range1_3_1_1_1_1_1_1"/>
    <protectedRange sqref="E432" name="Range1_3_2_3_1_1"/>
    <protectedRange sqref="Q357:Q422" name="Range1_3_30_1"/>
    <protectedRange sqref="A12" name="Range1_3_3"/>
    <protectedRange sqref="V12" name="Range2_3_2"/>
    <protectedRange sqref="J12:M12 D12 H12 Q12:R12" name="Range1_3_5"/>
    <protectedRange sqref="V19 A19 J19:M19 D19 F19 Q19:S19" name="Range1_3_1_1"/>
    <protectedRange sqref="E45" name="Range1_3_4_1_1_2"/>
    <protectedRange sqref="E58" name="Range1_3_20"/>
    <protectedRange sqref="A59" name="Range1"/>
    <protectedRange sqref="D59" name="Range1_1"/>
    <protectedRange sqref="J63:K63" name="Range1_3_28"/>
    <protectedRange sqref="A65" name="Range1_7"/>
    <protectedRange sqref="D65" name="Range1_1_4"/>
    <protectedRange sqref="H65" name="Range1_2_3"/>
    <protectedRange sqref="L65" name="Range1_3_31"/>
    <protectedRange sqref="M65" name="Range1_3_32"/>
    <protectedRange sqref="V65 R65" name="Range1_3_33"/>
    <protectedRange sqref="Q65" name="Range1_3_30"/>
    <protectedRange sqref="A66:A68" name="Range1_7_2"/>
    <protectedRange sqref="D66:D68" name="Range1_1_4_2"/>
    <protectedRange sqref="H66 H68" name="Range1_2_3_2"/>
    <protectedRange sqref="L66:L68" name="Range1_3_31_2"/>
    <protectedRange sqref="M66:M68" name="Range1_3_32_2"/>
    <protectedRange sqref="V66:V68 Q66:R68" name="Range1_3_33_2"/>
    <protectedRange sqref="Q66:Q68" name="Range1_3_30_2"/>
    <protectedRange sqref="A69:A70" name="Range1_7_3"/>
    <protectedRange sqref="D69:D70" name="Range1_1_4_3"/>
    <protectedRange sqref="H69" name="Range1_2_3_3"/>
    <protectedRange sqref="L69:L70" name="Range1_3_31_3"/>
    <protectedRange sqref="M69:M70" name="Range1_3_32_3"/>
    <protectedRange sqref="V69:V70 Q69:S70" name="Range1_3_33_3"/>
    <protectedRange sqref="Q69:Q70" name="Range1_3_30_3"/>
    <protectedRange sqref="A71:A72" name="Range1_7_4"/>
    <protectedRange sqref="D71:D72" name="Range1_1_4_4"/>
    <protectedRange sqref="H71:H72" name="Range1_2_3_4"/>
    <protectedRange sqref="L71:L72" name="Range1_3_31_4"/>
    <protectedRange sqref="M71:M72" name="Range1_3_32_4"/>
    <protectedRange sqref="V71:V72 P72:Q72 Q71 R71:S72" name="Range1_3_33_4"/>
    <protectedRange sqref="Q71:Q72" name="Range1_3_30_4"/>
    <protectedRange sqref="A73" name="Range1_7_5"/>
    <protectedRange sqref="D73" name="Range1_1_4_5"/>
    <protectedRange sqref="H73" name="Range1_2_3_5"/>
    <protectedRange sqref="L73" name="Range1_3_31_5"/>
    <protectedRange sqref="M73" name="Range1_3_32_5"/>
    <protectedRange sqref="V73 P73:S73" name="Range1_3_33_5"/>
    <protectedRange sqref="Q73" name="Range1_3_30_5"/>
    <protectedRange sqref="A74" name="Range1_7_6"/>
    <protectedRange sqref="D74" name="Range1_1_4_6"/>
    <protectedRange sqref="H74" name="Range1_2_3_6"/>
    <protectedRange sqref="L74" name="Range1_3_31_6"/>
    <protectedRange sqref="M74" name="Range1_3_32_6"/>
    <protectedRange sqref="V74 Q74:S74" name="Range1_3_33_6"/>
    <protectedRange sqref="Q74" name="Range1_3_30_6"/>
    <protectedRange sqref="A76" name="Range2_3_16"/>
    <protectedRange sqref="A75" name="Range1_3_2_4"/>
    <protectedRange sqref="R76 O76 D76 J76:M76" name="Range2_3_16_1"/>
    <protectedRange sqref="E77:E78" name="Range1_3_34"/>
    <protectedRange sqref="R75 J75 V75:V76 D75:F75 L75:M75" name="Range1_3_2_5"/>
    <protectedRange sqref="V79" name="Range1_3_2_4_1"/>
    <protectedRange sqref="E79" name="Range1_3_2_1_1_1"/>
    <protectedRange sqref="H80" name="Range1_2_1_1"/>
    <protectedRange sqref="E80" name="Range1_3_35"/>
    <protectedRange sqref="A85:A86 D85:D86 F85:F86 J85:M86 R85:S85 V85:V86 Q85:Q86 R86 H85:H86" name="Range1_14_1_2"/>
    <protectedRange sqref="A87:A88 D87:D88 H87:H88 J87:M88 V87:V88 Q87:Q88 R87:S87 R88" name="Range1_14_1_2_1"/>
    <protectedRange sqref="A89 F89 J89:M89 V89 D89 Q89:R89 H89" name="Range1_14_1_2_2"/>
    <protectedRange sqref="A90:A93 F90:F92 G93:H93 J90:M93 V90:V93 D90:D93 Q90:Q93 R90:S90 R91:R93 H90:H92" name="Range1_14_1_2_3"/>
    <protectedRange sqref="A94 J94:M94 V94 Q94" name="Range1_14_1_2_4"/>
    <protectedRange sqref="E95 H95" name="Range1_3_29_2"/>
    <protectedRange sqref="V96" name="Range1_3_4_1_47"/>
  </protectedRanges>
  <autoFilter ref="A6:V110">
    <filterColumn colId="0"/>
  </autoFilter>
  <dataConsolidate/>
  <mergeCells count="1">
    <mergeCell ref="C2:E4"/>
  </mergeCells>
  <conditionalFormatting sqref="F7 F16 S22:S23 F23 S29 S32:S34 F49:F51 S49:S51">
    <cfRule type="expression" dxfId="117" priority="9" stopIfTrue="1">
      <formula>#REF!="C"</formula>
    </cfRule>
  </conditionalFormatting>
  <conditionalFormatting sqref="F7 F16 F19:F21 S19:S21 F85:F86 F23 S39 S85 S87 E43 E49:F50 S90 F51 F89:F90 S63 S69:S74 F75 S77:S79 S82 F79:F82">
    <cfRule type="expression" dxfId="116" priority="8" stopIfTrue="1">
      <formula>#REF!="C"</formula>
    </cfRule>
  </conditionalFormatting>
  <conditionalFormatting sqref="F83:F84 F8:F19 F22 V27:V31 E81:F82 F34:F44 E85:F86 E45:F45 F46:F48 F87:F88 E89:F89 F52:F57 E90:E92 F59:F74 F90:F96 F76:F78 D75:D76 E27:F33">
    <cfRule type="expression" dxfId="115" priority="7" stopIfTrue="1">
      <formula>#REF!="C"</formula>
    </cfRule>
  </conditionalFormatting>
  <conditionalFormatting sqref="S96">
    <cfRule type="expression" dxfId="114" priority="1" stopIfTrue="1">
      <formula>#REF!="C"</formula>
    </cfRule>
  </conditionalFormatting>
  <dataValidations count="36">
    <dataValidation type="list" allowBlank="1" showInputMessage="1" showErrorMessage="1" sqref="S86:S89 S91:S108 S49:S62 S32:S37">
      <formula1>$AS$7:$AS$14</formula1>
    </dataValidation>
    <dataValidation type="list" allowBlank="1" showInputMessage="1" showErrorMessage="1" sqref="I7:I12 I14:I19">
      <formula1>$AV$7:$AV$13</formula1>
    </dataValidation>
    <dataValidation type="list" allowBlank="1" showInputMessage="1" showErrorMessage="1" sqref="J32:J37 J86:J89 J91:J108 J49:J63 J41 J47 J7:J23 K25:K27">
      <formula1>$AQ$7:$AQ$8</formula1>
    </dataValidation>
    <dataValidation type="list" allowBlank="1" showInputMessage="1" showErrorMessage="1" sqref="K32:K37 K86:K87 K89 K49:K62 K41 K47 K14:K19 K7:K12 K91:K110">
      <formula1>$AU$7:$AU$8</formula1>
    </dataValidation>
    <dataValidation type="list" allowBlank="1" showInputMessage="1" showErrorMessage="1" sqref="O53:O61 O48 O8:O12 O28 O14:O18">
      <formula1>$BG$6:$BG$7</formula1>
    </dataValidation>
    <dataValidation type="list" allowBlank="1" showInputMessage="1" showErrorMessage="1" sqref="O32:O37 O49:O52 O7 O91:O110 O86:O89 O41 O47 R89 R87">
      <formula1>$AW$7:$AW$8</formula1>
    </dataValidation>
    <dataValidation type="list" allowBlank="1" showInputMessage="1" showErrorMessage="1" sqref="I25:I27">
      <formula1>$AR$7:$AR$9</formula1>
    </dataValidation>
    <dataValidation type="list" allowBlank="1" showInputMessage="1" showErrorMessage="1" sqref="J25:J27">
      <formula1>$AM$7:$AM$8</formula1>
    </dataValidation>
    <dataValidation type="list" allowBlank="1" showInputMessage="1" showErrorMessage="1" sqref="O25:O27">
      <formula1>$AS$7:$AS$8</formula1>
    </dataValidation>
    <dataValidation type="list" allowBlank="1" showInputMessage="1" showErrorMessage="1" sqref="I86:I89 I91:I110 I47 I41 I32:I37 I49:I62">
      <formula1>$AV$7:$AV$12</formula1>
    </dataValidation>
    <dataValidation type="list" allowBlank="1" showInputMessage="1" showErrorMessage="1" sqref="S24 I24 K24 O24">
      <formula1>#REF!</formula1>
    </dataValidation>
    <dataValidation type="list" allowBlank="1" showInputMessage="1" showErrorMessage="1" sqref="I38:I40 I42:I46">
      <formula1>$AV$6:$AV$6</formula1>
    </dataValidation>
    <dataValidation type="list" allowBlank="1" showInputMessage="1" showErrorMessage="1" sqref="I90:K90 O90 S90">
      <formula1>#REF!</formula1>
    </dataValidation>
    <dataValidation type="list" allowBlank="1" showInputMessage="1" showErrorMessage="1" sqref="J28">
      <formula1>$BA$6:$BA$7</formula1>
    </dataValidation>
    <dataValidation type="list" allowBlank="1" showInputMessage="1" showErrorMessage="1" sqref="J29:J30">
      <formula1>$AX$4:$AX$4</formula1>
    </dataValidation>
    <dataValidation type="list" allowBlank="1" showInputMessage="1" showErrorMessage="1" sqref="J42:J44 J38:J40">
      <formula1>$AQ$6:$AQ$6</formula1>
    </dataValidation>
    <dataValidation type="list" allowBlank="1" showInputMessage="1" showErrorMessage="1" sqref="J48">
      <formula1>$AV$18:$AV$19</formula1>
    </dataValidation>
    <dataValidation type="list" allowBlank="1" showInputMessage="1" showErrorMessage="1" sqref="K28">
      <formula1>$BE$6:$BE$7</formula1>
    </dataValidation>
    <dataValidation type="list" allowBlank="1" showInputMessage="1" showErrorMessage="1" sqref="K42:K46 K38:K40">
      <formula1>$AU$6:$AU$6</formula1>
    </dataValidation>
    <dataValidation type="list" allowBlank="1" showInputMessage="1" showErrorMessage="1" sqref="K48 O29:O30">
      <formula1>$BB$5:$BB$6</formula1>
    </dataValidation>
    <dataValidation allowBlank="1" showInputMessage="1" showErrorMessage="1" promptTitle="No text please" prompt="Numbers only" sqref="L29:L30"/>
    <dataValidation type="list" allowBlank="1" showInputMessage="1" showErrorMessage="1" sqref="O42:O46 O38:O40">
      <formula1>$AW$6:$AW$6</formula1>
    </dataValidation>
    <dataValidation type="list" allowBlank="1" showInputMessage="1" showErrorMessage="1" sqref="S28">
      <formula1>$AW$6:$AW$8</formula1>
    </dataValidation>
    <dataValidation type="list" allowBlank="1" showInputMessage="1" showErrorMessage="1" sqref="S25:S27">
      <formula1>$AO$7:$AO$9</formula1>
    </dataValidation>
    <dataValidation type="list" allowBlank="1" showInputMessage="1" showErrorMessage="1" sqref="S7:S23">
      <formula1>$AS$7:$AS$15</formula1>
    </dataValidation>
    <dataValidation type="list" allowBlank="1" showInputMessage="1" showErrorMessage="1" sqref="S47 S41">
      <formula1>$AS$7:$AS$13</formula1>
    </dataValidation>
    <dataValidation type="list" allowBlank="1" showInputMessage="1" showErrorMessage="1" sqref="S42:S44 S38:S40">
      <formula1>$AS$6:$AS$6</formula1>
    </dataValidation>
    <dataValidation type="list" allowBlank="1" showInputMessage="1" showErrorMessage="1" sqref="S29:S30 S48">
      <formula1>INDIRECT(R29)</formula1>
    </dataValidation>
    <dataValidation type="list" allowBlank="1" showInputMessage="1" showErrorMessage="1" sqref="R24">
      <formula1>#REF!</formula1>
    </dataValidation>
    <dataValidation type="list" allowBlank="1" showInputMessage="1" showErrorMessage="1" sqref="R28">
      <formula1>$BB$6:$BB$7</formula1>
    </dataValidation>
    <dataValidation type="list" allowBlank="1" showInputMessage="1" showErrorMessage="1" sqref="R25:R27">
      <formula1>$AN$7:$AN$8</formula1>
    </dataValidation>
    <dataValidation type="list" allowBlank="1" showInputMessage="1" showErrorMessage="1" sqref="R29:R30">
      <formula1>Frequency</formula1>
    </dataValidation>
    <dataValidation type="list" allowBlank="1" showInputMessage="1" showErrorMessage="1" sqref="R42:R44 R38:R40">
      <formula1>$AR$6:$AR$6</formula1>
    </dataValidation>
    <dataValidation type="list" allowBlank="1" showInputMessage="1" showErrorMessage="1" sqref="R48">
      <formula1>jk</formula1>
    </dataValidation>
    <dataValidation type="list" allowBlank="1" showInputMessage="1" showErrorMessage="1" sqref="R90">
      <formula1>#REF!</formula1>
    </dataValidation>
    <dataValidation type="list" allowBlank="1" showInputMessage="1" showErrorMessage="1" sqref="R86 R91:R108 R41 R47 R49:R62 R7:R12 R14:R18 R32:R37">
      <formula1>$AR$7:$AR$8</formula1>
    </dataValidation>
  </dataValidations>
  <hyperlinks>
    <hyperlink ref="V7" r:id="rId1"/>
    <hyperlink ref="V25" r:id="rId2"/>
    <hyperlink ref="V26:V31" r:id="rId3" display="statistics@deni.gov.uk"/>
    <hyperlink ref="V32" r:id="rId4"/>
    <hyperlink ref="V33:V37" r:id="rId5" display="analyticalservices@delni.gov.uk"/>
    <hyperlink ref="V48" r:id="rId6"/>
    <hyperlink ref="V49" r:id="rId7"/>
    <hyperlink ref="V86" r:id="rId8"/>
    <hyperlink ref="V87" r:id="rId9"/>
    <hyperlink ref="V88" r:id="rId10"/>
    <hyperlink ref="V89" r:id="rId11"/>
    <hyperlink ref="V52" r:id="rId12" display="mailto:statistics@dfpni.gov.uk"/>
    <hyperlink ref="V53" r:id="rId13" display="mailto:statistics@dfpni.gov.uk"/>
    <hyperlink ref="V54" r:id="rId14" display="mailto:statistics@dfpni.gov.uk"/>
    <hyperlink ref="V55:V66" r:id="rId15" display="mailto:statistics@dfpni.gov.uk"/>
    <hyperlink ref="V67:V85" r:id="rId16" display="mailto:statistics@dfpni.gov.uk"/>
    <hyperlink ref="V90" r:id="rId17"/>
    <hyperlink ref="V91" r:id="rId18"/>
    <hyperlink ref="V92:V110" r:id="rId19" display="asu@dsdni.gov.uk"/>
    <hyperlink ref="V24" r:id="rId20"/>
    <hyperlink ref="V50:V51" r:id="rId21" display="tourismstatistics@dfpni.gov.uk"/>
    <hyperlink ref="V38" r:id="rId22"/>
    <hyperlink ref="V39:V47" r:id="rId23" display="analyticalservices@detini.gov.uk"/>
  </hyperlinks>
  <pageMargins left="0.7" right="0.7" top="0.75" bottom="0.75" header="0.3" footer="0.3"/>
  <pageSetup paperSize="9" orientation="portrait" r:id="rId24"/>
  <drawing r:id="rId25"/>
  <legacyDrawing r:id="rId26"/>
</worksheet>
</file>

<file path=xl/worksheets/sheet25.xml><?xml version="1.0" encoding="utf-8"?>
<worksheet xmlns="http://schemas.openxmlformats.org/spreadsheetml/2006/main" xmlns:r="http://schemas.openxmlformats.org/officeDocument/2006/relationships">
  <sheetPr codeName="Sheet29"/>
  <dimension ref="A1:DJ11"/>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1154</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68.25" customHeight="1">
      <c r="A7" s="98" t="s">
        <v>1599</v>
      </c>
      <c r="B7" s="89" t="s">
        <v>1154</v>
      </c>
      <c r="C7" s="90" t="s">
        <v>845</v>
      </c>
      <c r="D7" s="90" t="s">
        <v>1170</v>
      </c>
      <c r="E7" s="206" t="s">
        <v>1289</v>
      </c>
      <c r="F7" s="117" t="s">
        <v>1299</v>
      </c>
      <c r="G7" s="91" t="s">
        <v>8</v>
      </c>
      <c r="H7" s="206" t="s">
        <v>1418</v>
      </c>
      <c r="I7" s="35" t="s">
        <v>15</v>
      </c>
      <c r="J7" s="90" t="s">
        <v>18</v>
      </c>
      <c r="K7" s="90" t="s">
        <v>883</v>
      </c>
      <c r="L7" s="212">
        <v>901</v>
      </c>
      <c r="M7" s="213">
        <v>228</v>
      </c>
      <c r="N7" s="35">
        <v>25</v>
      </c>
      <c r="O7" s="35" t="s">
        <v>63</v>
      </c>
      <c r="P7" s="90" t="s">
        <v>63</v>
      </c>
      <c r="Q7" s="214" t="s">
        <v>1419</v>
      </c>
      <c r="R7" s="90" t="s">
        <v>24</v>
      </c>
      <c r="S7" s="90" t="s">
        <v>31</v>
      </c>
      <c r="T7" s="94">
        <v>38899</v>
      </c>
      <c r="U7" s="206" t="s">
        <v>1417</v>
      </c>
      <c r="V7" s="90" t="s">
        <v>1171</v>
      </c>
    </row>
    <row r="8" spans="1:114" ht="60">
      <c r="A8" s="90" t="s">
        <v>1153</v>
      </c>
      <c r="B8" s="89" t="s">
        <v>1154</v>
      </c>
      <c r="C8" s="91" t="s">
        <v>845</v>
      </c>
      <c r="D8" s="261" t="s">
        <v>1155</v>
      </c>
      <c r="E8" s="206" t="s">
        <v>1289</v>
      </c>
      <c r="F8" s="206" t="s">
        <v>1289</v>
      </c>
      <c r="G8" s="91" t="s">
        <v>1156</v>
      </c>
      <c r="H8" s="91" t="s">
        <v>936</v>
      </c>
      <c r="I8" s="35" t="s">
        <v>14</v>
      </c>
      <c r="J8" s="90" t="s">
        <v>18</v>
      </c>
      <c r="K8" s="90" t="s">
        <v>19</v>
      </c>
      <c r="L8" s="213">
        <v>5000</v>
      </c>
      <c r="M8" s="213">
        <v>993</v>
      </c>
      <c r="N8" s="35">
        <v>20</v>
      </c>
      <c r="O8" s="35" t="s">
        <v>63</v>
      </c>
      <c r="P8" s="90" t="s">
        <v>63</v>
      </c>
      <c r="Q8" s="216">
        <v>96964.6875</v>
      </c>
      <c r="R8" s="90" t="s">
        <v>24</v>
      </c>
      <c r="S8" s="90" t="s">
        <v>25</v>
      </c>
      <c r="T8" s="94">
        <v>42005</v>
      </c>
      <c r="U8" s="91">
        <v>2015</v>
      </c>
      <c r="V8" s="90" t="s">
        <v>1157</v>
      </c>
    </row>
    <row r="9" spans="1:114" ht="24">
      <c r="A9" s="90" t="s">
        <v>1158</v>
      </c>
      <c r="B9" s="89" t="s">
        <v>1154</v>
      </c>
      <c r="C9" s="90" t="s">
        <v>845</v>
      </c>
      <c r="D9" s="235" t="s">
        <v>1159</v>
      </c>
      <c r="E9" s="222" t="s">
        <v>1299</v>
      </c>
      <c r="F9" s="206" t="s">
        <v>1289</v>
      </c>
      <c r="G9" s="91" t="s">
        <v>8</v>
      </c>
      <c r="H9" s="206" t="s">
        <v>1418</v>
      </c>
      <c r="I9" s="35" t="s">
        <v>14</v>
      </c>
      <c r="J9" s="90" t="s">
        <v>18</v>
      </c>
      <c r="K9" s="90" t="s">
        <v>883</v>
      </c>
      <c r="L9" s="213">
        <v>1000</v>
      </c>
      <c r="M9" s="213">
        <v>1000</v>
      </c>
      <c r="N9" s="35">
        <v>100</v>
      </c>
      <c r="O9" s="35" t="s">
        <v>63</v>
      </c>
      <c r="P9" s="90" t="s">
        <v>63</v>
      </c>
      <c r="Q9" s="274" t="s">
        <v>1512</v>
      </c>
      <c r="R9" s="90" t="s">
        <v>24</v>
      </c>
      <c r="S9" s="35" t="s">
        <v>1447</v>
      </c>
      <c r="T9" s="94">
        <v>1999</v>
      </c>
      <c r="U9" s="206" t="s">
        <v>1417</v>
      </c>
      <c r="V9" s="211" t="s">
        <v>1160</v>
      </c>
    </row>
    <row r="10" spans="1:114" ht="72">
      <c r="A10" s="90" t="s">
        <v>1161</v>
      </c>
      <c r="B10" s="89" t="s">
        <v>1154</v>
      </c>
      <c r="C10" s="90" t="s">
        <v>845</v>
      </c>
      <c r="D10" s="90" t="s">
        <v>1162</v>
      </c>
      <c r="E10" s="117" t="s">
        <v>1299</v>
      </c>
      <c r="F10" s="117" t="s">
        <v>1299</v>
      </c>
      <c r="G10" s="91" t="s">
        <v>8</v>
      </c>
      <c r="H10" s="91" t="s">
        <v>936</v>
      </c>
      <c r="I10" s="35" t="s">
        <v>13</v>
      </c>
      <c r="J10" s="90" t="s">
        <v>18</v>
      </c>
      <c r="K10" s="90" t="s">
        <v>883</v>
      </c>
      <c r="L10" s="213" t="s">
        <v>1163</v>
      </c>
      <c r="M10" s="213">
        <v>4882</v>
      </c>
      <c r="N10" s="264">
        <v>65.093333333333334</v>
      </c>
      <c r="O10" s="35" t="s">
        <v>63</v>
      </c>
      <c r="P10" s="90" t="s">
        <v>63</v>
      </c>
      <c r="Q10" s="213" t="s">
        <v>1532</v>
      </c>
      <c r="R10" s="90" t="s">
        <v>24</v>
      </c>
      <c r="S10" s="35" t="s">
        <v>1447</v>
      </c>
      <c r="T10" s="94">
        <v>39692</v>
      </c>
      <c r="U10" s="90">
        <v>2014</v>
      </c>
      <c r="V10" s="90" t="s">
        <v>1164</v>
      </c>
    </row>
    <row r="11" spans="1:114" s="189" customFormat="1" ht="144">
      <c r="A11" s="90" t="s">
        <v>1165</v>
      </c>
      <c r="B11" s="89" t="s">
        <v>1154</v>
      </c>
      <c r="C11" s="90" t="s">
        <v>845</v>
      </c>
      <c r="D11" s="90" t="s">
        <v>1166</v>
      </c>
      <c r="E11" s="117" t="s">
        <v>1299</v>
      </c>
      <c r="F11" s="117" t="s">
        <v>1299</v>
      </c>
      <c r="G11" s="90" t="s">
        <v>12</v>
      </c>
      <c r="H11" s="206" t="s">
        <v>1418</v>
      </c>
      <c r="I11" s="35" t="s">
        <v>812</v>
      </c>
      <c r="J11" s="90" t="s">
        <v>18</v>
      </c>
      <c r="K11" s="90" t="s">
        <v>883</v>
      </c>
      <c r="L11" s="213">
        <v>30084</v>
      </c>
      <c r="M11" s="213">
        <v>7560</v>
      </c>
      <c r="N11" s="35">
        <v>25</v>
      </c>
      <c r="O11" s="285" t="s">
        <v>62</v>
      </c>
      <c r="P11" s="90" t="s">
        <v>63</v>
      </c>
      <c r="Q11" s="213" t="s">
        <v>1581</v>
      </c>
      <c r="R11" s="90" t="s">
        <v>24</v>
      </c>
      <c r="S11" s="90" t="s">
        <v>25</v>
      </c>
      <c r="T11" s="94" t="s">
        <v>1167</v>
      </c>
      <c r="U11" s="90">
        <v>2013</v>
      </c>
      <c r="V11" s="90" t="s">
        <v>1168</v>
      </c>
    </row>
  </sheetData>
  <protectedRanges>
    <protectedRange sqref="C223:D226 U223:V226 P223:P226 S223:S226 G223:H226" name="Range1_14_1"/>
    <protectedRange sqref="T223:T226" name="Range1_14_2_1"/>
    <protectedRange sqref="C217:C222 E221:E222 G217:H221 H222" name="Range1_3_29"/>
    <protectedRange sqref="Q223" name="Range2_3_17"/>
    <protectedRange sqref="A24 J24:M24 P24:Q24" name="Range2_3_1_1_1"/>
    <protectedRange sqref="U181:V181 A170:A204 P212:P215 C170:D183 C193:D193 D192 C197:H197 D195:E195 C188:E188 D184:H184 F170:H172 C185:D187 F186:H186 C189:D191 F191:H191 C196:D196 F175:H180 G173:H174 F182:H182 G181:H181 G183:H183 G185:H185 G187:H190 G192:H196 J170:N204 P170:S193 P195:S197 P194:Q194 P198:Q204 D194 V170:V180 V182:V193 V196:V207" name="Range1_14_1_1"/>
    <protectedRange sqref="T12:U12 T117:T118 T144:T193 U13:U16 T30:U38 T42:U108 U110 U114 U117 T121:U142 U144:U180 U182:U193 T195:U197 T205:U211 T216:U216" name="Range1_3_4_1_2"/>
    <protectedRange sqref="A15" name="Range1_5_1"/>
    <protectedRange sqref="A16" name="Range1_2_1_2"/>
    <protectedRange sqref="C13:C16 J13:K13" name="Range1_3_22_1"/>
    <protectedRange sqref="D15" name="Range1_1_2_1"/>
    <protectedRange sqref="D16" name="Range1_4_1_1"/>
    <protectedRange sqref="A29" name="Range1_3_23_1"/>
    <protectedRange sqref="J29:K29" name="Range1_3_24_1"/>
    <protectedRange sqref="M29" name="Range1_3_25_1"/>
    <protectedRange sqref="Q29" name="Range1_3_26_1"/>
    <protectedRange sqref="V29" name="Range1_3_27_1"/>
    <protectedRange sqref="J32:K37 D32:D34 H32:H38" name="Range1_3_28_1"/>
    <protectedRange sqref="A205" name="Range2_3_14_1"/>
    <protectedRange sqref="Q205:S205 J205:N205 D205" name="Range2_3_15_1"/>
    <protectedRange sqref="C205:C211 E210:E211 G205:H206 C184 G207:G210 H207:H211" name="Range1_3_29_1"/>
    <protectedRange sqref="Q212" name="Range2_3_17_1"/>
    <protectedRange sqref="A42:A107" name="Range1_7_1"/>
    <protectedRange sqref="D42:D107 F66" name="Range1_1_4_1"/>
    <protectedRange sqref="H42:H107" name="Range1_2_3_1"/>
    <protectedRange sqref="H108:H120" name="Range1_2_1_1_1"/>
    <protectedRange sqref="L42:L107 L117" name="Range1_3_31_1"/>
    <protectedRange sqref="M42:M107 M117" name="Range1_3_32_1"/>
    <protectedRange sqref="P42 P117 R42:S42 R117:S117 V117 V42:V108 P43:S107" name="Range1_3_33_1"/>
    <protectedRange sqref="A110" name="Range2_3_16_2"/>
    <protectedRange sqref="A109" name="Range1_3_2_4_2"/>
    <protectedRange sqref="R110 O110 D110 T110 J110:M110" name="Range2_3_16_1_1"/>
    <protectedRange sqref="C110:C113 E111:E112 G110" name="Range1_3_34_1"/>
    <protectedRange sqref="R109 T109:V109 J109 V110 C109:F109 L109:M109" name="Range1_3_2_5_1"/>
    <protectedRange sqref="E113" name="Range1_3_3_2_1"/>
    <protectedRange sqref="V113:V114" name="Range1_3_2_4_1_1"/>
    <protectedRange sqref="E115 C120 G118 E119:E120 C115:C118" name="Range1_3_35_1"/>
    <protectedRange sqref="E116 C116" name="Range1_3_1_8_1"/>
    <protectedRange sqref="C114 E114" name="Range1_3_2_1_1_1_1"/>
    <protectedRange sqref="E119" name="Range1_3_2_2_1_1_1"/>
    <protectedRange sqref="C119 E119" name="Range1_3_1_1_1_1_1_1"/>
    <protectedRange sqref="E117" name="Range1_3_2_3_1_1"/>
    <protectedRange sqref="Q42:Q107" name="Range1_3_30_1"/>
    <protectedRange sqref="T7:U7" name="Range1_3_4_1"/>
    <protectedRange sqref="U8" name="Range1_3_4_1_1"/>
    <protectedRange sqref="T9:U9" name="Range1_3_4_1_3"/>
    <protectedRange sqref="H9" name="Range1_3_28"/>
    <protectedRange sqref="T10:U10" name="Range1_3_4_1_4"/>
  </protectedRanges>
  <dataConsolidate/>
  <mergeCells count="1">
    <mergeCell ref="C2:E4"/>
  </mergeCells>
  <conditionalFormatting sqref="F7">
    <cfRule type="expression" dxfId="113" priority="5" stopIfTrue="1">
      <formula>#REF!="C"</formula>
    </cfRule>
  </conditionalFormatting>
  <conditionalFormatting sqref="F7 S9 F10">
    <cfRule type="expression" dxfId="112" priority="4" stopIfTrue="1">
      <formula>#REF!="C"</formula>
    </cfRule>
  </conditionalFormatting>
  <conditionalFormatting sqref="T8">
    <cfRule type="expression" dxfId="111" priority="3" stopIfTrue="1">
      <formula>'C:\Users\mcstag\AppData\Local\Temp\notes62D355\[DECCv3.xlsx]All Survey Information'!#REF!="C"</formula>
    </cfRule>
  </conditionalFormatting>
  <conditionalFormatting sqref="T8">
    <cfRule type="expression" dxfId="110" priority="2" stopIfTrue="1">
      <formula>'C:\Users\mcstag\AppData\Local\Temp\notes62D355\[DECCv3.xlsx]All Survey Information'!#REF!="C"</formula>
    </cfRule>
  </conditionalFormatting>
  <conditionalFormatting sqref="F8:F9 E10:F10">
    <cfRule type="expression" dxfId="109" priority="1" stopIfTrue="1">
      <formula>#REF!="C"</formula>
    </cfRule>
  </conditionalFormatting>
  <hyperlinks>
    <hyperlink ref="F7" r:id="rId1"/>
    <hyperlink ref="V9" r:id="rId2"/>
    <hyperlink ref="E9" r:id="rId3"/>
    <hyperlink ref="V10" r:id="rId4"/>
    <hyperlink ref="E10" r:id="rId5"/>
    <hyperlink ref="F10" r:id="rId6"/>
    <hyperlink ref="F11" r:id="rId7" tooltip="https://www.gov.uk/government/uploads/system/uploads/attachment_data/file/341380/FAMCAS_2014_REPORT_Final.pdf"/>
    <hyperlink ref="E11" r:id="rId8"/>
    <hyperlink ref="V11" r:id="rId9" display="mailto:statistics@dfpni.gov.uk"/>
  </hyperlinks>
  <pageMargins left="0.7" right="0.7" top="0.75" bottom="0.75" header="0.3" footer="0.3"/>
  <pageSetup paperSize="9" orientation="portrait" r:id="rId10"/>
  <drawing r:id="rId11"/>
</worksheet>
</file>

<file path=xl/worksheets/sheet26.xml><?xml version="1.0" encoding="utf-8"?>
<worksheet xmlns="http://schemas.openxmlformats.org/spreadsheetml/2006/main" xmlns:r="http://schemas.openxmlformats.org/officeDocument/2006/relationships">
  <sheetPr codeName="Sheet30"/>
  <dimension ref="A1:DJ22"/>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1172</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36">
      <c r="A7" s="3" t="s">
        <v>455</v>
      </c>
      <c r="B7" s="5" t="s">
        <v>1172</v>
      </c>
      <c r="C7" s="51" t="s">
        <v>1300</v>
      </c>
      <c r="D7" s="51" t="s">
        <v>1300</v>
      </c>
      <c r="E7" s="114" t="s">
        <v>1289</v>
      </c>
      <c r="F7" s="114" t="s">
        <v>1289</v>
      </c>
      <c r="G7" s="51" t="s">
        <v>1300</v>
      </c>
      <c r="H7" s="51" t="s">
        <v>1300</v>
      </c>
      <c r="I7" s="51" t="s">
        <v>1300</v>
      </c>
      <c r="J7" s="3" t="s">
        <v>18</v>
      </c>
      <c r="K7" s="3" t="s">
        <v>883</v>
      </c>
      <c r="L7" s="74">
        <v>671</v>
      </c>
      <c r="M7" s="74">
        <v>571</v>
      </c>
      <c r="N7" s="38">
        <v>85</v>
      </c>
      <c r="O7" s="38" t="s">
        <v>63</v>
      </c>
      <c r="P7" s="114" t="s">
        <v>1289</v>
      </c>
      <c r="Q7" s="74" t="s">
        <v>1453</v>
      </c>
      <c r="R7" s="48" t="s">
        <v>210</v>
      </c>
      <c r="S7" s="53" t="s">
        <v>1300</v>
      </c>
      <c r="T7" s="118" t="s">
        <v>1300</v>
      </c>
      <c r="U7" s="53" t="s">
        <v>1300</v>
      </c>
      <c r="V7" s="38" t="s">
        <v>1183</v>
      </c>
      <c r="W7" s="21"/>
      <c r="X7" s="22"/>
    </row>
    <row r="8" spans="1:114" ht="24">
      <c r="A8" s="3" t="s">
        <v>1184</v>
      </c>
      <c r="B8" s="5" t="s">
        <v>1172</v>
      </c>
      <c r="C8" s="51" t="s">
        <v>1300</v>
      </c>
      <c r="D8" s="51" t="s">
        <v>1300</v>
      </c>
      <c r="E8" s="114" t="s">
        <v>1289</v>
      </c>
      <c r="F8" s="114" t="s">
        <v>1289</v>
      </c>
      <c r="G8" s="51" t="s">
        <v>1300</v>
      </c>
      <c r="H8" s="51" t="s">
        <v>1300</v>
      </c>
      <c r="I8" s="51" t="s">
        <v>1300</v>
      </c>
      <c r="J8" s="3" t="s">
        <v>18</v>
      </c>
      <c r="K8" s="3" t="s">
        <v>883</v>
      </c>
      <c r="L8" s="74">
        <v>8464</v>
      </c>
      <c r="M8" s="74">
        <v>2212</v>
      </c>
      <c r="N8" s="38">
        <v>26</v>
      </c>
      <c r="O8" s="38" t="s">
        <v>63</v>
      </c>
      <c r="P8" s="114" t="s">
        <v>1289</v>
      </c>
      <c r="Q8" s="74" t="s">
        <v>1455</v>
      </c>
      <c r="R8" s="48" t="s">
        <v>210</v>
      </c>
      <c r="S8" s="53" t="s">
        <v>1300</v>
      </c>
      <c r="T8" s="118" t="s">
        <v>1300</v>
      </c>
      <c r="U8" s="53" t="s">
        <v>1300</v>
      </c>
      <c r="V8" s="38" t="s">
        <v>1185</v>
      </c>
      <c r="W8" s="21"/>
      <c r="X8" s="22"/>
    </row>
    <row r="9" spans="1:114" ht="120">
      <c r="A9" s="3" t="s">
        <v>456</v>
      </c>
      <c r="B9" s="5" t="s">
        <v>1172</v>
      </c>
      <c r="C9" s="3" t="s">
        <v>445</v>
      </c>
      <c r="D9" s="40" t="s">
        <v>457</v>
      </c>
      <c r="E9" s="185" t="s">
        <v>1289</v>
      </c>
      <c r="F9" s="114" t="s">
        <v>1289</v>
      </c>
      <c r="G9" s="37" t="s">
        <v>970</v>
      </c>
      <c r="H9" s="114" t="s">
        <v>1418</v>
      </c>
      <c r="I9" s="35" t="s">
        <v>13</v>
      </c>
      <c r="J9" s="41" t="s">
        <v>18</v>
      </c>
      <c r="K9" s="3" t="s">
        <v>883</v>
      </c>
      <c r="L9" s="64">
        <v>909</v>
      </c>
      <c r="M9" s="64">
        <v>329</v>
      </c>
      <c r="N9" s="38">
        <v>36</v>
      </c>
      <c r="O9" s="38" t="s">
        <v>63</v>
      </c>
      <c r="P9" s="44" t="s">
        <v>63</v>
      </c>
      <c r="Q9" s="52" t="s">
        <v>1459</v>
      </c>
      <c r="R9" s="44" t="s">
        <v>24</v>
      </c>
      <c r="S9" s="44" t="s">
        <v>31</v>
      </c>
      <c r="T9" s="118">
        <v>41183</v>
      </c>
      <c r="U9" s="114" t="s">
        <v>1417</v>
      </c>
      <c r="V9" s="56" t="s">
        <v>458</v>
      </c>
      <c r="W9" s="24"/>
      <c r="X9" s="22"/>
    </row>
    <row r="10" spans="1:114" ht="48.75" customHeight="1">
      <c r="A10" s="3" t="s">
        <v>451</v>
      </c>
      <c r="B10" s="5" t="s">
        <v>1172</v>
      </c>
      <c r="C10" s="40" t="s">
        <v>445</v>
      </c>
      <c r="D10" s="40" t="s">
        <v>1173</v>
      </c>
      <c r="E10" s="114" t="s">
        <v>1289</v>
      </c>
      <c r="F10" s="114" t="s">
        <v>1289</v>
      </c>
      <c r="G10" s="37" t="s">
        <v>970</v>
      </c>
      <c r="H10" s="114" t="s">
        <v>1418</v>
      </c>
      <c r="I10" s="35" t="s">
        <v>13</v>
      </c>
      <c r="J10" s="41" t="s">
        <v>18</v>
      </c>
      <c r="K10" s="41" t="s">
        <v>612</v>
      </c>
      <c r="L10" s="74">
        <v>86297</v>
      </c>
      <c r="M10" s="74">
        <v>59034</v>
      </c>
      <c r="N10" s="38">
        <v>68</v>
      </c>
      <c r="O10" s="52" t="s">
        <v>62</v>
      </c>
      <c r="P10" s="44" t="s">
        <v>63</v>
      </c>
      <c r="Q10" s="49">
        <v>38824.69</v>
      </c>
      <c r="R10" s="44" t="s">
        <v>24</v>
      </c>
      <c r="S10" s="44" t="s">
        <v>53</v>
      </c>
      <c r="T10" s="118">
        <v>2010</v>
      </c>
      <c r="U10" s="114" t="s">
        <v>1417</v>
      </c>
      <c r="V10" s="38" t="s">
        <v>1174</v>
      </c>
      <c r="W10" s="27"/>
      <c r="X10" s="22"/>
    </row>
    <row r="11" spans="1:114" ht="48">
      <c r="A11" s="3" t="s">
        <v>1177</v>
      </c>
      <c r="B11" s="5" t="s">
        <v>1172</v>
      </c>
      <c r="C11" s="40" t="s">
        <v>445</v>
      </c>
      <c r="D11" s="40" t="s">
        <v>449</v>
      </c>
      <c r="E11" s="114" t="s">
        <v>1289</v>
      </c>
      <c r="F11" s="114" t="s">
        <v>1289</v>
      </c>
      <c r="G11" s="37" t="s">
        <v>970</v>
      </c>
      <c r="H11" s="114" t="s">
        <v>1418</v>
      </c>
      <c r="I11" s="35" t="s">
        <v>13</v>
      </c>
      <c r="J11" s="41" t="s">
        <v>18</v>
      </c>
      <c r="K11" s="41" t="s">
        <v>815</v>
      </c>
      <c r="L11" s="42">
        <v>800</v>
      </c>
      <c r="M11" s="43">
        <v>118</v>
      </c>
      <c r="N11" s="38">
        <v>15</v>
      </c>
      <c r="O11" s="38" t="s">
        <v>63</v>
      </c>
      <c r="P11" s="44" t="s">
        <v>63</v>
      </c>
      <c r="Q11" s="45">
        <v>629.04999999999995</v>
      </c>
      <c r="R11" s="44" t="s">
        <v>24</v>
      </c>
      <c r="S11" s="44" t="s">
        <v>25</v>
      </c>
      <c r="T11" s="118">
        <v>42064</v>
      </c>
      <c r="U11" s="114" t="s">
        <v>1417</v>
      </c>
      <c r="V11" s="44" t="s">
        <v>1176</v>
      </c>
    </row>
    <row r="12" spans="1:114" ht="48">
      <c r="A12" s="3" t="s">
        <v>1177</v>
      </c>
      <c r="B12" s="5" t="s">
        <v>1172</v>
      </c>
      <c r="C12" s="3" t="s">
        <v>445</v>
      </c>
      <c r="D12" s="40" t="s">
        <v>449</v>
      </c>
      <c r="E12" s="114" t="s">
        <v>1289</v>
      </c>
      <c r="F12" s="114" t="s">
        <v>1289</v>
      </c>
      <c r="G12" s="37" t="s">
        <v>970</v>
      </c>
      <c r="H12" s="114" t="s">
        <v>1418</v>
      </c>
      <c r="I12" s="35" t="s">
        <v>13</v>
      </c>
      <c r="J12" s="3" t="s">
        <v>18</v>
      </c>
      <c r="K12" s="5" t="s">
        <v>883</v>
      </c>
      <c r="L12" s="43">
        <v>3200</v>
      </c>
      <c r="M12" s="43">
        <v>1219</v>
      </c>
      <c r="N12" s="38">
        <v>38</v>
      </c>
      <c r="O12" s="38" t="s">
        <v>63</v>
      </c>
      <c r="P12" s="44" t="s">
        <v>63</v>
      </c>
      <c r="Q12" s="52" t="s">
        <v>1470</v>
      </c>
      <c r="R12" s="44" t="s">
        <v>24</v>
      </c>
      <c r="S12" s="44" t="s">
        <v>25</v>
      </c>
      <c r="T12" s="118">
        <v>42064</v>
      </c>
      <c r="U12" s="114" t="s">
        <v>1417</v>
      </c>
      <c r="V12" s="38" t="s">
        <v>1176</v>
      </c>
    </row>
    <row r="13" spans="1:114" ht="24">
      <c r="A13" s="40" t="s">
        <v>454</v>
      </c>
      <c r="B13" s="5" t="s">
        <v>1172</v>
      </c>
      <c r="C13" s="51" t="s">
        <v>1300</v>
      </c>
      <c r="D13" s="51" t="s">
        <v>1300</v>
      </c>
      <c r="E13" s="114" t="s">
        <v>1289</v>
      </c>
      <c r="F13" s="114" t="s">
        <v>1289</v>
      </c>
      <c r="G13" s="51" t="s">
        <v>1300</v>
      </c>
      <c r="H13" s="51" t="s">
        <v>1300</v>
      </c>
      <c r="I13" s="51" t="s">
        <v>1300</v>
      </c>
      <c r="J13" s="3" t="s">
        <v>18</v>
      </c>
      <c r="K13" s="3" t="s">
        <v>883</v>
      </c>
      <c r="L13" s="74">
        <v>692</v>
      </c>
      <c r="M13" s="74">
        <v>447</v>
      </c>
      <c r="N13" s="38">
        <v>65</v>
      </c>
      <c r="O13" s="38" t="s">
        <v>63</v>
      </c>
      <c r="P13" s="114" t="s">
        <v>1289</v>
      </c>
      <c r="Q13" s="74" t="s">
        <v>1499</v>
      </c>
      <c r="R13" s="48" t="s">
        <v>210</v>
      </c>
      <c r="S13" s="53" t="s">
        <v>1300</v>
      </c>
      <c r="T13" s="118" t="s">
        <v>1300</v>
      </c>
      <c r="U13" s="53" t="s">
        <v>1300</v>
      </c>
      <c r="V13" s="38" t="s">
        <v>1183</v>
      </c>
      <c r="W13" s="31"/>
    </row>
    <row r="14" spans="1:114" ht="74.25" customHeight="1">
      <c r="A14" s="3" t="s">
        <v>450</v>
      </c>
      <c r="B14" s="5" t="s">
        <v>1172</v>
      </c>
      <c r="C14" s="40" t="s">
        <v>445</v>
      </c>
      <c r="D14" s="3" t="s">
        <v>1175</v>
      </c>
      <c r="E14" s="114" t="s">
        <v>1289</v>
      </c>
      <c r="F14" s="114" t="s">
        <v>1289</v>
      </c>
      <c r="G14" s="37" t="s">
        <v>970</v>
      </c>
      <c r="H14" s="114" t="s">
        <v>1418</v>
      </c>
      <c r="I14" s="35" t="s">
        <v>13</v>
      </c>
      <c r="J14" s="41" t="s">
        <v>18</v>
      </c>
      <c r="K14" s="41" t="s">
        <v>19</v>
      </c>
      <c r="L14" s="42">
        <v>1200</v>
      </c>
      <c r="M14" s="43">
        <v>275</v>
      </c>
      <c r="N14" s="38">
        <v>23</v>
      </c>
      <c r="O14" s="38" t="s">
        <v>63</v>
      </c>
      <c r="P14" s="44" t="s">
        <v>63</v>
      </c>
      <c r="Q14" s="85">
        <v>1006.96</v>
      </c>
      <c r="R14" s="44" t="s">
        <v>24</v>
      </c>
      <c r="S14" s="44" t="s">
        <v>53</v>
      </c>
      <c r="T14" s="118">
        <v>2014</v>
      </c>
      <c r="U14" s="114" t="s">
        <v>1417</v>
      </c>
      <c r="V14" s="44" t="s">
        <v>1176</v>
      </c>
      <c r="W14" s="31"/>
    </row>
    <row r="15" spans="1:114" ht="168">
      <c r="A15" s="3" t="s">
        <v>450</v>
      </c>
      <c r="B15" s="5" t="s">
        <v>1172</v>
      </c>
      <c r="C15" s="3" t="s">
        <v>445</v>
      </c>
      <c r="D15" s="3" t="s">
        <v>1175</v>
      </c>
      <c r="E15" s="114" t="s">
        <v>1289</v>
      </c>
      <c r="F15" s="114" t="s">
        <v>1289</v>
      </c>
      <c r="G15" s="37" t="s">
        <v>970</v>
      </c>
      <c r="H15" s="114" t="s">
        <v>1418</v>
      </c>
      <c r="I15" s="35" t="s">
        <v>13</v>
      </c>
      <c r="J15" s="3" t="s">
        <v>18</v>
      </c>
      <c r="K15" s="5" t="s">
        <v>883</v>
      </c>
      <c r="L15" s="43">
        <v>2400</v>
      </c>
      <c r="M15" s="43">
        <v>496</v>
      </c>
      <c r="N15" s="38">
        <v>20</v>
      </c>
      <c r="O15" s="38" t="s">
        <v>63</v>
      </c>
      <c r="P15" s="44" t="s">
        <v>63</v>
      </c>
      <c r="Q15" s="52" t="s">
        <v>1505</v>
      </c>
      <c r="R15" s="44" t="s">
        <v>24</v>
      </c>
      <c r="S15" s="44" t="s">
        <v>53</v>
      </c>
      <c r="T15" s="118">
        <v>41730</v>
      </c>
      <c r="U15" s="114" t="s">
        <v>1417</v>
      </c>
      <c r="V15" s="38" t="s">
        <v>1176</v>
      </c>
      <c r="W15" s="31"/>
    </row>
    <row r="16" spans="1:114" ht="24">
      <c r="A16" s="3" t="s">
        <v>1186</v>
      </c>
      <c r="B16" s="5" t="s">
        <v>1172</v>
      </c>
      <c r="C16" s="51" t="s">
        <v>1300</v>
      </c>
      <c r="D16" s="51" t="s">
        <v>1300</v>
      </c>
      <c r="E16" s="114" t="s">
        <v>1289</v>
      </c>
      <c r="F16" s="114" t="s">
        <v>1289</v>
      </c>
      <c r="G16" s="51" t="s">
        <v>1300</v>
      </c>
      <c r="H16" s="51" t="s">
        <v>1300</v>
      </c>
      <c r="I16" s="51" t="s">
        <v>1300</v>
      </c>
      <c r="J16" s="3" t="s">
        <v>18</v>
      </c>
      <c r="K16" s="3" t="s">
        <v>883</v>
      </c>
      <c r="L16" s="42">
        <v>22318</v>
      </c>
      <c r="M16" s="42">
        <v>10058</v>
      </c>
      <c r="N16" s="38">
        <v>45</v>
      </c>
      <c r="O16" s="38" t="s">
        <v>63</v>
      </c>
      <c r="P16" s="114" t="s">
        <v>1289</v>
      </c>
      <c r="Q16" s="74" t="s">
        <v>1506</v>
      </c>
      <c r="R16" s="48" t="s">
        <v>210</v>
      </c>
      <c r="S16" s="53" t="s">
        <v>1300</v>
      </c>
      <c r="T16" s="118" t="s">
        <v>1300</v>
      </c>
      <c r="U16" s="53" t="s">
        <v>1300</v>
      </c>
      <c r="V16" s="38" t="s">
        <v>1187</v>
      </c>
      <c r="W16" s="31"/>
    </row>
    <row r="17" spans="1:22" ht="82.5" customHeight="1">
      <c r="A17" s="3" t="s">
        <v>1182</v>
      </c>
      <c r="B17" s="5" t="s">
        <v>1172</v>
      </c>
      <c r="C17" s="114" t="s">
        <v>1289</v>
      </c>
      <c r="D17" s="114" t="s">
        <v>1289</v>
      </c>
      <c r="E17" s="114" t="s">
        <v>1289</v>
      </c>
      <c r="F17" s="114" t="s">
        <v>1289</v>
      </c>
      <c r="G17" s="114" t="s">
        <v>1289</v>
      </c>
      <c r="H17" s="114" t="s">
        <v>1418</v>
      </c>
      <c r="I17" s="184" t="s">
        <v>1289</v>
      </c>
      <c r="J17" s="47" t="s">
        <v>18</v>
      </c>
      <c r="K17" s="47" t="s">
        <v>815</v>
      </c>
      <c r="L17" s="52">
        <v>2089</v>
      </c>
      <c r="M17" s="52">
        <v>334</v>
      </c>
      <c r="N17" s="76">
        <v>6.2544910179640718</v>
      </c>
      <c r="O17" s="38" t="s">
        <v>63</v>
      </c>
      <c r="P17" s="114" t="s">
        <v>1289</v>
      </c>
      <c r="Q17" s="71">
        <v>605.96</v>
      </c>
      <c r="R17" s="48" t="s">
        <v>210</v>
      </c>
      <c r="S17" s="114" t="s">
        <v>1289</v>
      </c>
      <c r="T17" s="183" t="s">
        <v>1417</v>
      </c>
      <c r="U17" s="114" t="s">
        <v>1417</v>
      </c>
      <c r="V17" s="186" t="s">
        <v>1176</v>
      </c>
    </row>
    <row r="18" spans="1:22" ht="82.5" customHeight="1">
      <c r="A18" s="3" t="s">
        <v>1178</v>
      </c>
      <c r="B18" s="5" t="s">
        <v>1172</v>
      </c>
      <c r="C18" s="40" t="s">
        <v>445</v>
      </c>
      <c r="D18" s="57" t="s">
        <v>1179</v>
      </c>
      <c r="E18" s="114" t="s">
        <v>1289</v>
      </c>
      <c r="F18" s="114" t="s">
        <v>1289</v>
      </c>
      <c r="G18" s="37" t="s">
        <v>970</v>
      </c>
      <c r="H18" s="114" t="s">
        <v>1418</v>
      </c>
      <c r="I18" s="35" t="s">
        <v>13</v>
      </c>
      <c r="J18" s="41" t="s">
        <v>18</v>
      </c>
      <c r="K18" s="41" t="s">
        <v>19</v>
      </c>
      <c r="L18" s="42">
        <v>880</v>
      </c>
      <c r="M18" s="43">
        <v>435</v>
      </c>
      <c r="N18" s="38">
        <v>49</v>
      </c>
      <c r="O18" s="38" t="s">
        <v>63</v>
      </c>
      <c r="P18" s="44" t="s">
        <v>63</v>
      </c>
      <c r="Q18" s="45">
        <v>1592.83</v>
      </c>
      <c r="R18" s="44" t="s">
        <v>24</v>
      </c>
      <c r="S18" s="44" t="s">
        <v>25</v>
      </c>
      <c r="T18" s="118">
        <v>41944</v>
      </c>
      <c r="U18" s="114" t="s">
        <v>1417</v>
      </c>
      <c r="V18" s="44" t="s">
        <v>1176</v>
      </c>
    </row>
    <row r="19" spans="1:22" ht="82.5" customHeight="1">
      <c r="A19" s="3" t="s">
        <v>1178</v>
      </c>
      <c r="B19" s="5" t="s">
        <v>1172</v>
      </c>
      <c r="C19" s="3" t="s">
        <v>445</v>
      </c>
      <c r="D19" s="57" t="s">
        <v>1179</v>
      </c>
      <c r="E19" s="114" t="s">
        <v>1289</v>
      </c>
      <c r="F19" s="114" t="s">
        <v>1289</v>
      </c>
      <c r="G19" s="37" t="s">
        <v>970</v>
      </c>
      <c r="H19" s="114" t="s">
        <v>1418</v>
      </c>
      <c r="I19" s="35" t="s">
        <v>13</v>
      </c>
      <c r="J19" s="3" t="s">
        <v>18</v>
      </c>
      <c r="K19" s="3" t="s">
        <v>883</v>
      </c>
      <c r="L19" s="43">
        <v>3501</v>
      </c>
      <c r="M19" s="43">
        <v>747</v>
      </c>
      <c r="N19" s="38">
        <v>21</v>
      </c>
      <c r="O19" s="38" t="s">
        <v>63</v>
      </c>
      <c r="P19" s="44" t="s">
        <v>63</v>
      </c>
      <c r="Q19" s="52" t="s">
        <v>1530</v>
      </c>
      <c r="R19" s="44" t="s">
        <v>24</v>
      </c>
      <c r="S19" s="44" t="s">
        <v>25</v>
      </c>
      <c r="T19" s="118">
        <v>41944</v>
      </c>
      <c r="U19" s="114" t="s">
        <v>1417</v>
      </c>
      <c r="V19" s="38" t="s">
        <v>1176</v>
      </c>
    </row>
    <row r="20" spans="1:22" ht="24">
      <c r="A20" s="40" t="s">
        <v>453</v>
      </c>
      <c r="B20" s="5" t="s">
        <v>1172</v>
      </c>
      <c r="C20" s="51" t="s">
        <v>1300</v>
      </c>
      <c r="D20" s="51" t="s">
        <v>1300</v>
      </c>
      <c r="E20" s="114" t="s">
        <v>1289</v>
      </c>
      <c r="F20" s="114" t="s">
        <v>1289</v>
      </c>
      <c r="G20" s="51" t="s">
        <v>1300</v>
      </c>
      <c r="H20" s="51" t="s">
        <v>1300</v>
      </c>
      <c r="I20" s="51" t="s">
        <v>1300</v>
      </c>
      <c r="J20" s="3" t="s">
        <v>18</v>
      </c>
      <c r="K20" s="3" t="s">
        <v>883</v>
      </c>
      <c r="L20" s="74">
        <v>9317</v>
      </c>
      <c r="M20" s="74">
        <v>7774</v>
      </c>
      <c r="N20" s="38">
        <v>83</v>
      </c>
      <c r="O20" s="38" t="s">
        <v>63</v>
      </c>
      <c r="P20" s="114" t="s">
        <v>1289</v>
      </c>
      <c r="Q20" s="74" t="s">
        <v>1534</v>
      </c>
      <c r="R20" s="48" t="s">
        <v>210</v>
      </c>
      <c r="S20" s="53" t="s">
        <v>1300</v>
      </c>
      <c r="T20" s="118" t="s">
        <v>1300</v>
      </c>
      <c r="U20" s="53" t="s">
        <v>1300</v>
      </c>
      <c r="V20" s="38" t="s">
        <v>1183</v>
      </c>
    </row>
    <row r="21" spans="1:22" s="189" customFormat="1" ht="24">
      <c r="A21" s="3" t="s">
        <v>452</v>
      </c>
      <c r="B21" s="5" t="s">
        <v>1172</v>
      </c>
      <c r="C21" s="51" t="s">
        <v>1300</v>
      </c>
      <c r="D21" s="51" t="s">
        <v>1300</v>
      </c>
      <c r="E21" s="114" t="s">
        <v>1289</v>
      </c>
      <c r="F21" s="114" t="s">
        <v>1289</v>
      </c>
      <c r="G21" s="51" t="s">
        <v>1300</v>
      </c>
      <c r="H21" s="51" t="s">
        <v>1300</v>
      </c>
      <c r="I21" s="51" t="s">
        <v>1300</v>
      </c>
      <c r="J21" s="3" t="s">
        <v>18</v>
      </c>
      <c r="K21" s="3" t="s">
        <v>883</v>
      </c>
      <c r="L21" s="74">
        <v>251</v>
      </c>
      <c r="M21" s="74">
        <v>203</v>
      </c>
      <c r="N21" s="38">
        <v>80</v>
      </c>
      <c r="O21" s="190" t="s">
        <v>63</v>
      </c>
      <c r="P21" s="114" t="s">
        <v>1289</v>
      </c>
      <c r="Q21" s="74" t="s">
        <v>1557</v>
      </c>
      <c r="R21" s="48" t="s">
        <v>210</v>
      </c>
      <c r="S21" s="53" t="s">
        <v>1300</v>
      </c>
      <c r="T21" s="118" t="s">
        <v>1300</v>
      </c>
      <c r="U21" s="53" t="s">
        <v>1300</v>
      </c>
      <c r="V21" s="38" t="s">
        <v>1183</v>
      </c>
    </row>
    <row r="22" spans="1:22" s="189" customFormat="1" ht="24">
      <c r="A22" s="3" t="s">
        <v>1180</v>
      </c>
      <c r="B22" s="5" t="s">
        <v>1172</v>
      </c>
      <c r="C22" s="51" t="s">
        <v>1300</v>
      </c>
      <c r="D22" s="51" t="s">
        <v>1300</v>
      </c>
      <c r="E22" s="114" t="s">
        <v>1289</v>
      </c>
      <c r="F22" s="114" t="s">
        <v>1289</v>
      </c>
      <c r="G22" s="51" t="s">
        <v>1300</v>
      </c>
      <c r="H22" s="51" t="s">
        <v>1300</v>
      </c>
      <c r="I22" s="51" t="s">
        <v>1300</v>
      </c>
      <c r="J22" s="57" t="s">
        <v>18</v>
      </c>
      <c r="K22" s="57" t="s">
        <v>19</v>
      </c>
      <c r="L22" s="43">
        <v>1970</v>
      </c>
      <c r="M22" s="43">
        <v>718</v>
      </c>
      <c r="N22" s="38">
        <v>36</v>
      </c>
      <c r="O22" s="190" t="s">
        <v>63</v>
      </c>
      <c r="P22" s="114" t="s">
        <v>1289</v>
      </c>
      <c r="Q22" s="49">
        <v>13053.24</v>
      </c>
      <c r="R22" s="48" t="s">
        <v>210</v>
      </c>
      <c r="S22" s="53" t="s">
        <v>1300</v>
      </c>
      <c r="T22" s="118" t="s">
        <v>1300</v>
      </c>
      <c r="U22" s="53" t="s">
        <v>1300</v>
      </c>
      <c r="V22" s="38" t="s">
        <v>1181</v>
      </c>
    </row>
  </sheetData>
  <protectedRanges>
    <protectedRange sqref="C207:D210 U207:V210 P207:P210 S207:S210 G207:H210" name="Range1_14_1"/>
    <protectedRange sqref="T207:T210" name="Range1_14_2_1"/>
    <protectedRange sqref="C201:C206 E205:E206 G201:H205 H206" name="Range1_3_29"/>
    <protectedRange sqref="Q207" name="Range2_3_17"/>
    <protectedRange sqref="U165:V165 A154:A188 P196:P199 C154:D167 C177:D177 D176 C181:H181 D179:E179 C172:E172 D168:H168 F154:H156 C169:D171 F170:H170 C173:D175 F175:H175 C180:D180 F159:H164 G157:H158 F166:H166 G165:H165 G167:H167 G169:H169 G171:H174 G176:H180 J154:N188 P154:S177 P179:S181 P178:Q178 P182:Q188 D178 V154:V164 V166:V177 V180:V191" name="Range1_14_1_1"/>
    <protectedRange sqref="T179:U181 T189:U195 T200:U200 T101:T102 T128:T177 T105:U126 U128:U164 U166:U177 T26:U92 U94 U98 U101" name="Range1_3_4_1_2"/>
    <protectedRange sqref="A189" name="Range2_3_14_1"/>
    <protectedRange sqref="Q189:S189 J189:N189 D189" name="Range2_3_15_1"/>
    <protectedRange sqref="C189:C195 E194:E195 G189:H190 C168 G191:G194 H191:H195" name="Range1_3_29_1"/>
    <protectedRange sqref="Q196" name="Range2_3_17_1"/>
    <protectedRange sqref="A26:A91" name="Range1_7_1"/>
    <protectedRange sqref="D26:D91 F50" name="Range1_1_4_1"/>
    <protectedRange sqref="H26:H91" name="Range1_2_3_1"/>
    <protectedRange sqref="H92:H104" name="Range1_2_1_1_1"/>
    <protectedRange sqref="L26:L91 L101" name="Range1_3_31_1"/>
    <protectedRange sqref="M26:M91 M101" name="Range1_3_32_1"/>
    <protectedRange sqref="P26 P101 R26:S26 R101:S101 V101 V26:V92 P27:S91" name="Range1_3_33_1"/>
    <protectedRange sqref="A94" name="Range2_3_16_2"/>
    <protectedRange sqref="A93" name="Range1_3_2_4_2"/>
    <protectedRange sqref="R94 O94 D94 T94 J94:M94" name="Range2_3_16_1_1"/>
    <protectedRange sqref="C94:C97 E95:E96 G94" name="Range1_3_34_1"/>
    <protectedRange sqref="R93 T93:V93 J93 V94 C93:F93 L93:M93" name="Range1_3_2_5_1"/>
    <protectedRange sqref="E97" name="Range1_3_3_2_1"/>
    <protectedRange sqref="V97:V98" name="Range1_3_2_4_1_1"/>
    <protectedRange sqref="E99 C104 G102 E103:E104 C99:C102" name="Range1_3_35_1"/>
    <protectedRange sqref="E100 C100" name="Range1_3_1_8_1"/>
    <protectedRange sqref="C98 E98" name="Range1_3_2_1_1_1_1"/>
    <protectedRange sqref="E103" name="Range1_3_2_2_1_1_1"/>
    <protectedRange sqref="C103 E103" name="Range1_3_1_1_1_1_1_1"/>
    <protectedRange sqref="E101" name="Range1_3_2_3_1_1"/>
    <protectedRange sqref="Q26:Q91" name="Range1_3_30_1"/>
    <protectedRange sqref="T7:U7" name="Range1_3_4_1"/>
    <protectedRange sqref="T8:U8" name="Range1_3_4_1_1"/>
    <protectedRange sqref="T9:U9" name="Range1_3_4_1_3"/>
    <protectedRange sqref="T11:U12" name="Range1_3_4_1_4"/>
    <protectedRange sqref="U14:U16" name="Range1_3_4_1_5"/>
    <protectedRange sqref="H14" name="Range1_3_20"/>
    <protectedRange sqref="A14" name="Range1_2"/>
    <protectedRange sqref="A15" name="Range1_3_21"/>
    <protectedRange sqref="D14" name="Range1_1_1"/>
    <protectedRange sqref="D15" name="Range1_4"/>
    <protectedRange sqref="T17:U17" name="Range1_3_4_1_6"/>
    <protectedRange sqref="A17" name="Range1_7"/>
    <protectedRange sqref="D17" name="Range1_1_4"/>
    <protectedRange sqref="L17" name="Range1_3_31"/>
    <protectedRange sqref="M17" name="Range1_3_32"/>
    <protectedRange sqref="V17 Q17:S17" name="Range1_3_33"/>
    <protectedRange sqref="Q17" name="Range1_3_30"/>
    <protectedRange sqref="U18 T18:T19" name="Range1_3_4_1_7"/>
    <protectedRange sqref="H19" name="Range1_2_1_1"/>
    <protectedRange sqref="L18" name="Range1_3_31_2"/>
    <protectedRange sqref="M18" name="Range1_3_32_2"/>
    <protectedRange sqref="R18 V18" name="Range1_3_33_2"/>
    <protectedRange sqref="G19 C18:C19" name="Range1_3_35"/>
    <protectedRange sqref="E18" name="Range1_3_2_3_1"/>
    <protectedRange sqref="T20:U20" name="Range1_3_4_1_8"/>
    <protectedRange sqref="T21" name="Range1_3_4_1_9"/>
  </protectedRanges>
  <dataConsolidate/>
  <mergeCells count="1">
    <mergeCell ref="C2:E4"/>
  </mergeCells>
  <conditionalFormatting sqref="F7:H7 V7:V9 E8:G9 E10:F10 T14:T16 F11:F17 F19:F20">
    <cfRule type="expression" dxfId="108" priority="2" stopIfTrue="1">
      <formula>#REF!="C"</formula>
    </cfRule>
  </conditionalFormatting>
  <conditionalFormatting sqref="T14:T16 S17 F18 S19:S20">
    <cfRule type="expression" dxfId="107" priority="1" stopIfTrue="1">
      <formula>#REF!="C"</formula>
    </cfRule>
  </conditionalFormatting>
  <dataValidations count="8">
    <dataValidation type="list" allowBlank="1" showInputMessage="1" showErrorMessage="1" sqref="I21">
      <formula1>$AV$7:$AV$13</formula1>
    </dataValidation>
    <dataValidation type="list" allowBlank="1" showInputMessage="1" showErrorMessage="1" sqref="J21:J22">
      <formula1>$AQ$7:$AQ$8</formula1>
    </dataValidation>
    <dataValidation type="list" allowBlank="1" showInputMessage="1" showErrorMessage="1" sqref="K21:K22">
      <formula1>$AU$7:$AU$8</formula1>
    </dataValidation>
    <dataValidation type="list" allowBlank="1" showInputMessage="1" showErrorMessage="1" sqref="O21:O22">
      <formula1>$BG$6:$BG$7</formula1>
    </dataValidation>
    <dataValidation type="list" allowBlank="1" showInputMessage="1" showErrorMessage="1" sqref="U21:U22">
      <formula1>$AW$7:$AW$8</formula1>
    </dataValidation>
    <dataValidation type="list" allowBlank="1" showInputMessage="1" showErrorMessage="1" sqref="S21">
      <formula1>$AS$7:$AS$15</formula1>
    </dataValidation>
    <dataValidation type="list" allowBlank="1" showInputMessage="1" showErrorMessage="1" sqref="I22">
      <formula1>$AV$7:$AV$12</formula1>
    </dataValidation>
    <dataValidation type="list" allowBlank="1" showInputMessage="1" showErrorMessage="1" sqref="S22">
      <formula1>$AS$7:$AS$14</formula1>
    </dataValidation>
  </dataValidations>
  <hyperlinks>
    <hyperlink ref="V7" r:id="rId1" display="paul.hirst@education.gsi.gov.uk"/>
    <hyperlink ref="V8" r:id="rId2" display="paul.hirst@education.gsi.gov.uk"/>
    <hyperlink ref="V9" r:id="rId3" display="paul.hirst@education.gsi.gov.uk"/>
    <hyperlink ref="V11:V12" r:id="rId4" display="mailto:anwar.annut@decc.gsi.gov.uk"/>
    <hyperlink ref="V17" r:id="rId5"/>
    <hyperlink ref="V22" r:id="rId6" display="mailto:statistics@dfpni.gov.uk"/>
  </hyperlinks>
  <pageMargins left="0.7" right="0.7" top="0.75" bottom="0.75" header="0.3" footer="0.3"/>
  <pageSetup paperSize="9" orientation="portrait" r:id="rId7"/>
  <drawing r:id="rId8"/>
</worksheet>
</file>

<file path=xl/worksheets/sheet27.xml><?xml version="1.0" encoding="utf-8"?>
<worksheet xmlns="http://schemas.openxmlformats.org/spreadsheetml/2006/main" xmlns:r="http://schemas.openxmlformats.org/officeDocument/2006/relationships">
  <sheetPr codeName="Sheet31"/>
  <dimension ref="A1:DJ13"/>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1189</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56.25" customHeight="1">
      <c r="A7" s="35" t="s">
        <v>1310</v>
      </c>
      <c r="B7" s="249" t="s">
        <v>1189</v>
      </c>
      <c r="C7" s="105" t="s">
        <v>1300</v>
      </c>
      <c r="D7" s="105" t="s">
        <v>1300</v>
      </c>
      <c r="E7" s="206" t="s">
        <v>1289</v>
      </c>
      <c r="F7" s="206" t="s">
        <v>1289</v>
      </c>
      <c r="G7" s="105" t="s">
        <v>1300</v>
      </c>
      <c r="H7" s="105" t="s">
        <v>1300</v>
      </c>
      <c r="I7" s="105" t="s">
        <v>1300</v>
      </c>
      <c r="J7" s="35" t="s">
        <v>18</v>
      </c>
      <c r="K7" s="35" t="s">
        <v>612</v>
      </c>
      <c r="L7" s="212">
        <v>145</v>
      </c>
      <c r="M7" s="212">
        <v>87</v>
      </c>
      <c r="N7" s="35">
        <v>60</v>
      </c>
      <c r="O7" s="35" t="s">
        <v>63</v>
      </c>
      <c r="P7" s="206" t="s">
        <v>1289</v>
      </c>
      <c r="Q7" s="218">
        <v>2158.4699999999998</v>
      </c>
      <c r="R7" s="100" t="s">
        <v>210</v>
      </c>
      <c r="S7" s="105" t="s">
        <v>1300</v>
      </c>
      <c r="T7" s="94" t="s">
        <v>1300</v>
      </c>
      <c r="U7" s="105" t="s">
        <v>1300</v>
      </c>
      <c r="V7" s="206" t="s">
        <v>1417</v>
      </c>
    </row>
    <row r="8" spans="1:114" ht="49.5" customHeight="1">
      <c r="A8" s="35" t="s">
        <v>1311</v>
      </c>
      <c r="B8" s="249" t="s">
        <v>1189</v>
      </c>
      <c r="C8" s="105" t="s">
        <v>1300</v>
      </c>
      <c r="D8" s="105" t="s">
        <v>1300</v>
      </c>
      <c r="E8" s="206" t="s">
        <v>1289</v>
      </c>
      <c r="F8" s="206" t="s">
        <v>1289</v>
      </c>
      <c r="G8" s="105" t="s">
        <v>1300</v>
      </c>
      <c r="H8" s="105" t="s">
        <v>1300</v>
      </c>
      <c r="I8" s="105" t="s">
        <v>1300</v>
      </c>
      <c r="J8" s="35" t="s">
        <v>18</v>
      </c>
      <c r="K8" s="35" t="s">
        <v>612</v>
      </c>
      <c r="L8" s="212">
        <v>125</v>
      </c>
      <c r="M8" s="212">
        <v>74</v>
      </c>
      <c r="N8" s="35">
        <v>59</v>
      </c>
      <c r="O8" s="35" t="s">
        <v>63</v>
      </c>
      <c r="P8" s="206" t="s">
        <v>1289</v>
      </c>
      <c r="Q8" s="218">
        <v>1835.9399999999998</v>
      </c>
      <c r="R8" s="100" t="s">
        <v>210</v>
      </c>
      <c r="S8" s="105" t="s">
        <v>1300</v>
      </c>
      <c r="T8" s="94" t="s">
        <v>1300</v>
      </c>
      <c r="U8" s="105" t="s">
        <v>1300</v>
      </c>
      <c r="V8" s="206" t="s">
        <v>1417</v>
      </c>
    </row>
    <row r="9" spans="1:114" ht="24">
      <c r="A9" s="35" t="s">
        <v>1192</v>
      </c>
      <c r="B9" s="249" t="s">
        <v>1189</v>
      </c>
      <c r="C9" s="105" t="s">
        <v>1300</v>
      </c>
      <c r="D9" s="105" t="s">
        <v>1300</v>
      </c>
      <c r="E9" s="206" t="s">
        <v>1289</v>
      </c>
      <c r="F9" s="206" t="s">
        <v>1289</v>
      </c>
      <c r="G9" s="105" t="s">
        <v>1300</v>
      </c>
      <c r="H9" s="105" t="s">
        <v>1300</v>
      </c>
      <c r="I9" s="105" t="s">
        <v>1300</v>
      </c>
      <c r="J9" s="35" t="s">
        <v>18</v>
      </c>
      <c r="K9" s="35" t="s">
        <v>612</v>
      </c>
      <c r="L9" s="212">
        <v>152</v>
      </c>
      <c r="M9" s="212">
        <v>46</v>
      </c>
      <c r="N9" s="35">
        <v>30</v>
      </c>
      <c r="O9" s="35" t="s">
        <v>63</v>
      </c>
      <c r="P9" s="206" t="s">
        <v>1289</v>
      </c>
      <c r="Q9" s="218">
        <v>951.05000000000007</v>
      </c>
      <c r="R9" s="100" t="s">
        <v>210</v>
      </c>
      <c r="S9" s="105" t="s">
        <v>1300</v>
      </c>
      <c r="T9" s="94" t="s">
        <v>1300</v>
      </c>
      <c r="U9" s="105" t="s">
        <v>1300</v>
      </c>
      <c r="V9" s="206" t="s">
        <v>1417</v>
      </c>
      <c r="W9" s="31"/>
    </row>
    <row r="10" spans="1:114" ht="82.5" customHeight="1">
      <c r="A10" s="35" t="s">
        <v>1188</v>
      </c>
      <c r="B10" s="249" t="s">
        <v>1189</v>
      </c>
      <c r="C10" s="105" t="s">
        <v>1300</v>
      </c>
      <c r="D10" s="105" t="s">
        <v>1300</v>
      </c>
      <c r="E10" s="206" t="s">
        <v>1289</v>
      </c>
      <c r="F10" s="206" t="s">
        <v>1289</v>
      </c>
      <c r="G10" s="105" t="s">
        <v>1300</v>
      </c>
      <c r="H10" s="105" t="s">
        <v>1300</v>
      </c>
      <c r="I10" s="105" t="s">
        <v>1300</v>
      </c>
      <c r="J10" s="35" t="s">
        <v>18</v>
      </c>
      <c r="K10" s="35" t="s">
        <v>612</v>
      </c>
      <c r="L10" s="212">
        <v>211</v>
      </c>
      <c r="M10" s="212">
        <v>175</v>
      </c>
      <c r="N10" s="35">
        <v>83</v>
      </c>
      <c r="O10" s="35" t="s">
        <v>63</v>
      </c>
      <c r="P10" s="206" t="s">
        <v>1289</v>
      </c>
      <c r="Q10" s="218">
        <v>10854.375000000002</v>
      </c>
      <c r="R10" s="100" t="s">
        <v>210</v>
      </c>
      <c r="S10" s="105" t="s">
        <v>1300</v>
      </c>
      <c r="T10" s="94" t="s">
        <v>1300</v>
      </c>
      <c r="U10" s="105" t="s">
        <v>1300</v>
      </c>
      <c r="V10" s="206" t="s">
        <v>1417</v>
      </c>
    </row>
    <row r="11" spans="1:114" ht="82.5" customHeight="1">
      <c r="A11" s="35" t="s">
        <v>1191</v>
      </c>
      <c r="B11" s="249" t="s">
        <v>1189</v>
      </c>
      <c r="C11" s="105" t="s">
        <v>1300</v>
      </c>
      <c r="D11" s="105" t="s">
        <v>1300</v>
      </c>
      <c r="E11" s="206" t="s">
        <v>1289</v>
      </c>
      <c r="F11" s="206" t="s">
        <v>1289</v>
      </c>
      <c r="G11" s="105" t="s">
        <v>1300</v>
      </c>
      <c r="H11" s="105" t="s">
        <v>1300</v>
      </c>
      <c r="I11" s="105" t="s">
        <v>1300</v>
      </c>
      <c r="J11" s="35" t="s">
        <v>18</v>
      </c>
      <c r="K11" s="35" t="s">
        <v>19</v>
      </c>
      <c r="L11" s="212">
        <v>150</v>
      </c>
      <c r="M11" s="212">
        <v>24</v>
      </c>
      <c r="N11" s="35">
        <v>16</v>
      </c>
      <c r="O11" s="35" t="s">
        <v>63</v>
      </c>
      <c r="P11" s="206" t="s">
        <v>1289</v>
      </c>
      <c r="Q11" s="218">
        <v>115.5</v>
      </c>
      <c r="R11" s="100" t="s">
        <v>210</v>
      </c>
      <c r="S11" s="105" t="s">
        <v>1300</v>
      </c>
      <c r="T11" s="94" t="s">
        <v>1300</v>
      </c>
      <c r="U11" s="105" t="s">
        <v>1300</v>
      </c>
      <c r="V11" s="206" t="s">
        <v>1417</v>
      </c>
    </row>
    <row r="12" spans="1:114" ht="24">
      <c r="A12" s="35" t="s">
        <v>1190</v>
      </c>
      <c r="B12" s="249" t="s">
        <v>1189</v>
      </c>
      <c r="C12" s="105" t="s">
        <v>1300</v>
      </c>
      <c r="D12" s="105" t="s">
        <v>1300</v>
      </c>
      <c r="E12" s="206" t="s">
        <v>1289</v>
      </c>
      <c r="F12" s="206" t="s">
        <v>1289</v>
      </c>
      <c r="G12" s="105" t="s">
        <v>1300</v>
      </c>
      <c r="H12" s="105" t="s">
        <v>1300</v>
      </c>
      <c r="I12" s="105" t="s">
        <v>1300</v>
      </c>
      <c r="J12" s="35" t="s">
        <v>18</v>
      </c>
      <c r="K12" s="35" t="s">
        <v>612</v>
      </c>
      <c r="L12" s="212">
        <v>131</v>
      </c>
      <c r="M12" s="212">
        <v>101</v>
      </c>
      <c r="N12" s="35">
        <v>77</v>
      </c>
      <c r="O12" s="35" t="s">
        <v>63</v>
      </c>
      <c r="P12" s="206" t="s">
        <v>1289</v>
      </c>
      <c r="Q12" s="218">
        <v>1044.0875000000001</v>
      </c>
      <c r="R12" s="100" t="s">
        <v>210</v>
      </c>
      <c r="S12" s="105" t="s">
        <v>1300</v>
      </c>
      <c r="T12" s="94" t="s">
        <v>1300</v>
      </c>
      <c r="U12" s="105" t="s">
        <v>1300</v>
      </c>
      <c r="V12" s="206" t="s">
        <v>1417</v>
      </c>
    </row>
    <row r="13" spans="1:114" s="189" customFormat="1" ht="24">
      <c r="A13" s="89" t="s">
        <v>1193</v>
      </c>
      <c r="B13" s="249" t="s">
        <v>1189</v>
      </c>
      <c r="C13" s="105" t="s">
        <v>1300</v>
      </c>
      <c r="D13" s="105" t="s">
        <v>1300</v>
      </c>
      <c r="E13" s="206" t="s">
        <v>1289</v>
      </c>
      <c r="F13" s="206" t="s">
        <v>1289</v>
      </c>
      <c r="G13" s="105" t="s">
        <v>1300</v>
      </c>
      <c r="H13" s="105" t="s">
        <v>1300</v>
      </c>
      <c r="I13" s="105" t="s">
        <v>1300</v>
      </c>
      <c r="J13" s="249" t="s">
        <v>18</v>
      </c>
      <c r="K13" s="89" t="s">
        <v>883</v>
      </c>
      <c r="L13" s="206" t="s">
        <v>1417</v>
      </c>
      <c r="M13" s="208">
        <v>883</v>
      </c>
      <c r="N13" s="206" t="s">
        <v>1417</v>
      </c>
      <c r="O13" s="187" t="s">
        <v>63</v>
      </c>
      <c r="P13" s="206" t="s">
        <v>1289</v>
      </c>
      <c r="Q13" s="208" t="s">
        <v>1569</v>
      </c>
      <c r="R13" s="100" t="s">
        <v>210</v>
      </c>
      <c r="S13" s="105" t="s">
        <v>1300</v>
      </c>
      <c r="T13" s="94" t="s">
        <v>1300</v>
      </c>
      <c r="U13" s="105" t="s">
        <v>1300</v>
      </c>
      <c r="V13" s="291" t="s">
        <v>460</v>
      </c>
    </row>
  </sheetData>
  <protectedRanges>
    <protectedRange sqref="C200:D203 U200:V203 P200:P203 S200:S203 G200:H203" name="Range1_14_1"/>
    <protectedRange sqref="T200:T203" name="Range1_14_2_1"/>
    <protectedRange sqref="C194:C199 E198:E199 G194:H198 H199" name="Range1_3_29"/>
    <protectedRange sqref="Q200" name="Range2_3_17"/>
    <protectedRange sqref="U158:V158 A147:A181 P189:P192 C147:D160 C170:D170 D169 C174:H174 D172:E172 C165:E165 D161:H161 F147:H149 C162:D164 F163:H163 C166:D168 F168:H168 C173:D173 F152:H157 G150:H151 F159:H159 G158:H158 G160:H160 G162:H162 G164:H167 G169:H173 J147:N181 P147:S170 P172:S174 P171:Q171 P175:Q181 D171 V147:V157 V159:V170 V173:V184" name="Range1_14_1_1"/>
    <protectedRange sqref="U159:U170 T172:U174 T182:U188 T193:U193 T14:U15 T19:U85 T94:T95 T121:T170 U87 U91 U94 T98:U119 U121:U157" name="Range1_3_4_1_2"/>
    <protectedRange sqref="J14:K14 H14:H15" name="Range1_3_28_1"/>
    <protectedRange sqref="A182" name="Range2_3_14_1"/>
    <protectedRange sqref="Q182:S182 J182:N182 D182" name="Range2_3_15_1"/>
    <protectedRange sqref="C182:C188 E187:E188 G182:H183 C161 G184:G187 H184:H188" name="Range1_3_29_1"/>
    <protectedRange sqref="Q189" name="Range2_3_17_1"/>
    <protectedRange sqref="A19:A84" name="Range1_7_1"/>
    <protectedRange sqref="D19:D84 F43" name="Range1_1_4_1"/>
    <protectedRange sqref="H19:H84" name="Range1_2_3_1"/>
    <protectedRange sqref="H85:H97" name="Range1_2_1_1_1"/>
    <protectedRange sqref="L19:L84 L94" name="Range1_3_31_1"/>
    <protectedRange sqref="M19:M84 M94" name="Range1_3_32_1"/>
    <protectedRange sqref="P19 P94 R19:S19 R94:S94 V94 V19:V85 P20:S84" name="Range1_3_33_1"/>
    <protectedRange sqref="A87" name="Range2_3_16_2"/>
    <protectedRange sqref="A86" name="Range1_3_2_4_2"/>
    <protectedRange sqref="R87 O87 D87 T87 J87:M87" name="Range2_3_16_1_1"/>
    <protectedRange sqref="C87:C90 E88:E89 G87" name="Range1_3_34_1"/>
    <protectedRange sqref="R86 T86:V86 J86 V87 C86:F86 L86:M86" name="Range1_3_2_5_1"/>
    <protectedRange sqref="E90" name="Range1_3_3_2_1"/>
    <protectedRange sqref="V90:V91" name="Range1_3_2_4_1_1"/>
    <protectedRange sqref="E92 C97 G95 E96:E97 C92:C95" name="Range1_3_35_1"/>
    <protectedRange sqref="E93 C93" name="Range1_3_1_8_1"/>
    <protectedRange sqref="C91 E91" name="Range1_3_2_1_1_1_1"/>
    <protectedRange sqref="E96" name="Range1_3_2_2_1_1_1"/>
    <protectedRange sqref="C96 E96" name="Range1_3_1_1_1_1_1_1"/>
    <protectedRange sqref="E94" name="Range1_3_2_3_1_1"/>
    <protectedRange sqref="Q19:Q84" name="Range1_3_30_1"/>
    <protectedRange sqref="T7:T8" name="Range1_3_4_1"/>
    <protectedRange sqref="A9" name="Range1_3_23"/>
    <protectedRange sqref="J9:K9" name="Range1_3_24"/>
    <protectedRange sqref="M9" name="Range1_3_25"/>
    <protectedRange sqref="Q9" name="Range1_3_26"/>
    <protectedRange sqref="V9" name="Range1_3_27"/>
    <protectedRange sqref="T10:U10" name="Range1_3_4_1_1"/>
    <protectedRange sqref="A10" name="Range1_7"/>
    <protectedRange sqref="D10" name="Range1_1_4"/>
    <protectedRange sqref="L10" name="Range1_3_31"/>
    <protectedRange sqref="M10" name="Range1_3_32"/>
    <protectedRange sqref="V10 Q10:S10" name="Range1_3_33"/>
    <protectedRange sqref="Q10" name="Range1_3_30"/>
    <protectedRange sqref="T11:U11" name="Range1_3_4_1_3"/>
    <protectedRange sqref="A11" name="Range1_7_2"/>
    <protectedRange sqref="D11" name="Range1_1_4_2"/>
    <protectedRange sqref="L11" name="Range1_3_31_2"/>
    <protectedRange sqref="M11" name="Range1_3_32_2"/>
    <protectedRange sqref="V11 Q11:S11" name="Range1_3_33_2"/>
    <protectedRange sqref="Q11" name="Range1_3_30_2"/>
    <protectedRange sqref="T12:U12" name="Range1_3_4_1_4"/>
  </protectedRanges>
  <dataConsolidate/>
  <mergeCells count="1">
    <mergeCell ref="C2:E4"/>
  </mergeCells>
  <conditionalFormatting sqref="F7:F8">
    <cfRule type="expression" dxfId="106" priority="3" stopIfTrue="1">
      <formula>#REF!="C"</formula>
    </cfRule>
  </conditionalFormatting>
  <conditionalFormatting sqref="F7:F8 F12 S10:S12">
    <cfRule type="expression" dxfId="105" priority="2" stopIfTrue="1">
      <formula>#REF!="C"</formula>
    </cfRule>
  </conditionalFormatting>
  <conditionalFormatting sqref="F9:F11 A9 E12:F12">
    <cfRule type="expression" dxfId="104" priority="1" stopIfTrue="1">
      <formula>#REF!="C"</formula>
    </cfRule>
  </conditionalFormatting>
  <dataValidations count="6">
    <dataValidation type="list" allowBlank="1" showInputMessage="1" showErrorMessage="1" sqref="I13">
      <formula1>$AV$7:$AV$12</formula1>
    </dataValidation>
    <dataValidation type="list" allowBlank="1" showInputMessage="1" showErrorMessage="1" sqref="J13">
      <formula1>$AQ$7:$AQ$8</formula1>
    </dataValidation>
    <dataValidation type="list" allowBlank="1" showInputMessage="1" showErrorMessage="1" sqref="K13">
      <formula1>$AU$7:$AU$8</formula1>
    </dataValidation>
    <dataValidation type="list" allowBlank="1" showInputMessage="1" showErrorMessage="1" sqref="O13">
      <formula1>$BG$6:$BG$7</formula1>
    </dataValidation>
    <dataValidation type="list" allowBlank="1" showInputMessage="1" showErrorMessage="1" sqref="U13">
      <formula1>$AW$7:$AW$8</formula1>
    </dataValidation>
    <dataValidation type="list" allowBlank="1" showInputMessage="1" showErrorMessage="1" sqref="S13">
      <formula1>$AS$7:$AS$14</formula1>
    </dataValidation>
  </dataValidations>
  <hyperlinks>
    <hyperlink ref="V10" r:id="rId1" display="info@statistics.gov.uk"/>
    <hyperlink ref="V11" r:id="rId2" display="info@statistics.gov.uk"/>
    <hyperlink ref="V13" r:id="rId3" display="mailto:statistics@dfpni.gov.uk"/>
  </hyperlinks>
  <pageMargins left="0.7" right="0.7" top="0.75" bottom="0.75" header="0.3" footer="0.3"/>
  <pageSetup paperSize="9" orientation="portrait" r:id="rId4"/>
  <drawing r:id="rId5"/>
</worksheet>
</file>

<file path=xl/worksheets/sheet28.xml><?xml version="1.0" encoding="utf-8"?>
<worksheet xmlns="http://schemas.openxmlformats.org/spreadsheetml/2006/main" xmlns:r="http://schemas.openxmlformats.org/officeDocument/2006/relationships">
  <sheetPr codeName="Sheet32"/>
  <dimension ref="A1:DJ18"/>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1600</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6"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51" customHeight="1">
      <c r="A7" s="89" t="s">
        <v>1201</v>
      </c>
      <c r="B7" s="90" t="s">
        <v>1194</v>
      </c>
      <c r="C7" s="105" t="s">
        <v>1300</v>
      </c>
      <c r="D7" s="105" t="s">
        <v>1300</v>
      </c>
      <c r="E7" s="206" t="s">
        <v>1289</v>
      </c>
      <c r="F7" s="206" t="s">
        <v>1289</v>
      </c>
      <c r="G7" s="105" t="s">
        <v>1300</v>
      </c>
      <c r="H7" s="105" t="s">
        <v>1300</v>
      </c>
      <c r="I7" s="105" t="s">
        <v>1300</v>
      </c>
      <c r="J7" s="89" t="s">
        <v>18</v>
      </c>
      <c r="K7" s="90" t="s">
        <v>883</v>
      </c>
      <c r="L7" s="213">
        <v>2153</v>
      </c>
      <c r="M7" s="215">
        <v>599</v>
      </c>
      <c r="N7" s="35">
        <v>28</v>
      </c>
      <c r="O7" s="35" t="s">
        <v>63</v>
      </c>
      <c r="P7" s="206" t="s">
        <v>1289</v>
      </c>
      <c r="Q7" s="216" t="s">
        <v>1420</v>
      </c>
      <c r="R7" s="100" t="s">
        <v>210</v>
      </c>
      <c r="S7" s="105" t="s">
        <v>1300</v>
      </c>
      <c r="T7" s="94" t="s">
        <v>1300</v>
      </c>
      <c r="U7" s="105" t="s">
        <v>1300</v>
      </c>
      <c r="V7" s="211" t="s">
        <v>465</v>
      </c>
    </row>
    <row r="8" spans="1:114" ht="24">
      <c r="A8" s="89" t="s">
        <v>1198</v>
      </c>
      <c r="B8" s="90" t="s">
        <v>1194</v>
      </c>
      <c r="C8" s="206" t="s">
        <v>1289</v>
      </c>
      <c r="D8" s="89" t="s">
        <v>467</v>
      </c>
      <c r="E8" s="253" t="s">
        <v>1289</v>
      </c>
      <c r="F8" s="206" t="s">
        <v>1289</v>
      </c>
      <c r="G8" s="105" t="s">
        <v>8</v>
      </c>
      <c r="H8" s="206" t="s">
        <v>1418</v>
      </c>
      <c r="I8" s="35" t="s">
        <v>13</v>
      </c>
      <c r="J8" s="90" t="s">
        <v>18</v>
      </c>
      <c r="K8" s="89" t="s">
        <v>883</v>
      </c>
      <c r="L8" s="208">
        <v>2648</v>
      </c>
      <c r="M8" s="208">
        <v>591</v>
      </c>
      <c r="N8" s="35">
        <v>22</v>
      </c>
      <c r="O8" s="35" t="s">
        <v>63</v>
      </c>
      <c r="P8" s="90" t="s">
        <v>63</v>
      </c>
      <c r="Q8" s="208" t="s">
        <v>1460</v>
      </c>
      <c r="R8" s="90" t="s">
        <v>24</v>
      </c>
      <c r="S8" s="90" t="s">
        <v>53</v>
      </c>
      <c r="T8" s="210" t="s">
        <v>1417</v>
      </c>
      <c r="U8" s="206" t="s">
        <v>1417</v>
      </c>
      <c r="V8" s="211" t="s">
        <v>465</v>
      </c>
      <c r="W8" s="21"/>
      <c r="X8" s="22"/>
    </row>
    <row r="9" spans="1:114">
      <c r="A9" s="90" t="s">
        <v>1197</v>
      </c>
      <c r="B9" s="90" t="s">
        <v>1194</v>
      </c>
      <c r="C9" s="206" t="s">
        <v>1289</v>
      </c>
      <c r="D9" s="89" t="s">
        <v>467</v>
      </c>
      <c r="E9" s="253" t="s">
        <v>1289</v>
      </c>
      <c r="F9" s="206" t="s">
        <v>1289</v>
      </c>
      <c r="G9" s="105" t="s">
        <v>8</v>
      </c>
      <c r="H9" s="206" t="s">
        <v>1418</v>
      </c>
      <c r="I9" s="35" t="s">
        <v>14</v>
      </c>
      <c r="J9" s="249" t="s">
        <v>18</v>
      </c>
      <c r="K9" s="89" t="s">
        <v>883</v>
      </c>
      <c r="L9" s="213">
        <v>4289</v>
      </c>
      <c r="M9" s="213">
        <v>2563</v>
      </c>
      <c r="N9" s="35">
        <v>60</v>
      </c>
      <c r="O9" s="35" t="s">
        <v>63</v>
      </c>
      <c r="P9" s="90" t="s">
        <v>63</v>
      </c>
      <c r="Q9" s="214" t="s">
        <v>1461</v>
      </c>
      <c r="R9" s="90" t="s">
        <v>24</v>
      </c>
      <c r="S9" s="90" t="s">
        <v>53</v>
      </c>
      <c r="T9" s="210" t="s">
        <v>1417</v>
      </c>
      <c r="U9" s="206" t="s">
        <v>1417</v>
      </c>
      <c r="V9" s="211" t="s">
        <v>465</v>
      </c>
      <c r="W9" s="21"/>
      <c r="X9" s="22"/>
    </row>
    <row r="10" spans="1:114" ht="91.5" customHeight="1">
      <c r="A10" s="89" t="s">
        <v>468</v>
      </c>
      <c r="B10" s="90" t="s">
        <v>1194</v>
      </c>
      <c r="C10" s="206" t="s">
        <v>1289</v>
      </c>
      <c r="D10" s="89" t="s">
        <v>467</v>
      </c>
      <c r="E10" s="206" t="s">
        <v>1289</v>
      </c>
      <c r="F10" s="206" t="s">
        <v>1289</v>
      </c>
      <c r="G10" s="105" t="s">
        <v>8</v>
      </c>
      <c r="H10" s="206" t="s">
        <v>1418</v>
      </c>
      <c r="I10" s="35" t="s">
        <v>14</v>
      </c>
      <c r="J10" s="249" t="s">
        <v>18</v>
      </c>
      <c r="K10" s="89" t="s">
        <v>883</v>
      </c>
      <c r="L10" s="206" t="s">
        <v>1417</v>
      </c>
      <c r="M10" s="208">
        <v>500</v>
      </c>
      <c r="N10" s="206" t="s">
        <v>1417</v>
      </c>
      <c r="O10" s="35" t="s">
        <v>63</v>
      </c>
      <c r="P10" s="90" t="s">
        <v>63</v>
      </c>
      <c r="Q10" s="208" t="s">
        <v>1467</v>
      </c>
      <c r="R10" s="90" t="s">
        <v>24</v>
      </c>
      <c r="S10" s="90" t="s">
        <v>31</v>
      </c>
      <c r="T10" s="210" t="s">
        <v>1417</v>
      </c>
      <c r="U10" s="206" t="s">
        <v>1417</v>
      </c>
      <c r="V10" s="211" t="s">
        <v>465</v>
      </c>
    </row>
    <row r="11" spans="1:114">
      <c r="A11" s="89" t="s">
        <v>1195</v>
      </c>
      <c r="B11" s="90" t="s">
        <v>1194</v>
      </c>
      <c r="C11" s="206" t="s">
        <v>1289</v>
      </c>
      <c r="D11" s="89" t="s">
        <v>1196</v>
      </c>
      <c r="E11" s="206" t="s">
        <v>1289</v>
      </c>
      <c r="F11" s="206" t="s">
        <v>1289</v>
      </c>
      <c r="G11" s="91" t="s">
        <v>8</v>
      </c>
      <c r="H11" s="91" t="s">
        <v>464</v>
      </c>
      <c r="I11" s="35" t="s">
        <v>15</v>
      </c>
      <c r="J11" s="207" t="s">
        <v>18</v>
      </c>
      <c r="K11" s="207" t="s">
        <v>19</v>
      </c>
      <c r="L11" s="221">
        <v>18425</v>
      </c>
      <c r="M11" s="213">
        <v>299</v>
      </c>
      <c r="N11" s="35">
        <v>2</v>
      </c>
      <c r="O11" s="35" t="s">
        <v>63</v>
      </c>
      <c r="P11" s="90" t="s">
        <v>63</v>
      </c>
      <c r="Q11" s="216">
        <v>946</v>
      </c>
      <c r="R11" s="90" t="s">
        <v>24</v>
      </c>
      <c r="S11" s="90" t="s">
        <v>37</v>
      </c>
      <c r="T11" s="210" t="s">
        <v>1417</v>
      </c>
      <c r="U11" s="206" t="s">
        <v>1417</v>
      </c>
      <c r="V11" s="211" t="s">
        <v>465</v>
      </c>
    </row>
    <row r="12" spans="1:114" ht="36">
      <c r="A12" s="89" t="s">
        <v>461</v>
      </c>
      <c r="B12" s="90" t="s">
        <v>1194</v>
      </c>
      <c r="C12" s="89" t="s">
        <v>334</v>
      </c>
      <c r="D12" s="105" t="s">
        <v>463</v>
      </c>
      <c r="E12" s="206" t="s">
        <v>1289</v>
      </c>
      <c r="F12" s="206" t="s">
        <v>1289</v>
      </c>
      <c r="G12" s="91" t="s">
        <v>9</v>
      </c>
      <c r="H12" s="91" t="s">
        <v>464</v>
      </c>
      <c r="I12" s="35" t="s">
        <v>13</v>
      </c>
      <c r="J12" s="207" t="s">
        <v>18</v>
      </c>
      <c r="K12" s="207" t="s">
        <v>19</v>
      </c>
      <c r="L12" s="221">
        <v>1497</v>
      </c>
      <c r="M12" s="213">
        <v>100</v>
      </c>
      <c r="N12" s="35">
        <v>7</v>
      </c>
      <c r="O12" s="35" t="s">
        <v>63</v>
      </c>
      <c r="P12" s="90" t="s">
        <v>63</v>
      </c>
      <c r="Q12" s="216">
        <v>384</v>
      </c>
      <c r="R12" s="90" t="s">
        <v>24</v>
      </c>
      <c r="S12" s="90" t="s">
        <v>25</v>
      </c>
      <c r="T12" s="210" t="s">
        <v>1417</v>
      </c>
      <c r="U12" s="206" t="s">
        <v>1417</v>
      </c>
      <c r="V12" s="231" t="s">
        <v>465</v>
      </c>
      <c r="W12" s="31"/>
    </row>
    <row r="13" spans="1:114" ht="69" customHeight="1">
      <c r="A13" s="89" t="s">
        <v>1200</v>
      </c>
      <c r="B13" s="90" t="s">
        <v>1194</v>
      </c>
      <c r="C13" s="105" t="s">
        <v>1300</v>
      </c>
      <c r="D13" s="105" t="s">
        <v>1300</v>
      </c>
      <c r="E13" s="206" t="s">
        <v>1289</v>
      </c>
      <c r="F13" s="206" t="s">
        <v>1289</v>
      </c>
      <c r="G13" s="105" t="s">
        <v>1300</v>
      </c>
      <c r="H13" s="105" t="s">
        <v>1300</v>
      </c>
      <c r="I13" s="105" t="s">
        <v>1300</v>
      </c>
      <c r="J13" s="89" t="s">
        <v>18</v>
      </c>
      <c r="K13" s="90" t="s">
        <v>883</v>
      </c>
      <c r="L13" s="213">
        <v>324</v>
      </c>
      <c r="M13" s="215">
        <v>63</v>
      </c>
      <c r="N13" s="35">
        <v>19</v>
      </c>
      <c r="O13" s="35" t="s">
        <v>63</v>
      </c>
      <c r="P13" s="206" t="s">
        <v>1289</v>
      </c>
      <c r="Q13" s="234" t="s">
        <v>1503</v>
      </c>
      <c r="R13" s="100" t="s">
        <v>210</v>
      </c>
      <c r="S13" s="105" t="s">
        <v>1300</v>
      </c>
      <c r="T13" s="94" t="s">
        <v>1300</v>
      </c>
      <c r="U13" s="105" t="s">
        <v>1300</v>
      </c>
      <c r="V13" s="211" t="s">
        <v>465</v>
      </c>
      <c r="W13" s="31"/>
    </row>
    <row r="14" spans="1:114" ht="82.5" customHeight="1">
      <c r="A14" s="91" t="s">
        <v>466</v>
      </c>
      <c r="B14" s="90" t="s">
        <v>1194</v>
      </c>
      <c r="C14" s="206" t="s">
        <v>1289</v>
      </c>
      <c r="D14" s="89" t="s">
        <v>467</v>
      </c>
      <c r="E14" s="206" t="s">
        <v>1289</v>
      </c>
      <c r="F14" s="206" t="s">
        <v>1289</v>
      </c>
      <c r="G14" s="105" t="s">
        <v>8</v>
      </c>
      <c r="H14" s="206" t="s">
        <v>1418</v>
      </c>
      <c r="I14" s="35" t="s">
        <v>886</v>
      </c>
      <c r="J14" s="249" t="s">
        <v>18</v>
      </c>
      <c r="K14" s="89" t="s">
        <v>883</v>
      </c>
      <c r="L14" s="213">
        <v>227953</v>
      </c>
      <c r="M14" s="213">
        <v>136219</v>
      </c>
      <c r="N14" s="35">
        <v>60</v>
      </c>
      <c r="O14" s="35" t="s">
        <v>63</v>
      </c>
      <c r="P14" s="90" t="s">
        <v>63</v>
      </c>
      <c r="Q14" s="214" t="s">
        <v>1529</v>
      </c>
      <c r="R14" s="90" t="s">
        <v>24</v>
      </c>
      <c r="S14" s="90" t="s">
        <v>53</v>
      </c>
      <c r="T14" s="210" t="s">
        <v>1417</v>
      </c>
      <c r="U14" s="206" t="s">
        <v>1417</v>
      </c>
      <c r="V14" s="211" t="s">
        <v>465</v>
      </c>
    </row>
    <row r="15" spans="1:114" ht="24">
      <c r="A15" s="89" t="s">
        <v>469</v>
      </c>
      <c r="B15" s="90" t="s">
        <v>1194</v>
      </c>
      <c r="C15" s="206" t="s">
        <v>1289</v>
      </c>
      <c r="D15" s="89" t="s">
        <v>470</v>
      </c>
      <c r="E15" s="206" t="s">
        <v>1289</v>
      </c>
      <c r="F15" s="206" t="s">
        <v>1289</v>
      </c>
      <c r="G15" s="105" t="s">
        <v>8</v>
      </c>
      <c r="H15" s="206" t="s">
        <v>1418</v>
      </c>
      <c r="I15" s="35" t="s">
        <v>13</v>
      </c>
      <c r="J15" s="249" t="s">
        <v>18</v>
      </c>
      <c r="K15" s="89" t="s">
        <v>883</v>
      </c>
      <c r="L15" s="206" t="s">
        <v>1417</v>
      </c>
      <c r="M15" s="208">
        <v>2159</v>
      </c>
      <c r="N15" s="206" t="s">
        <v>1417</v>
      </c>
      <c r="O15" s="35" t="s">
        <v>63</v>
      </c>
      <c r="P15" s="90" t="s">
        <v>63</v>
      </c>
      <c r="Q15" s="208" t="s">
        <v>1535</v>
      </c>
      <c r="R15" s="90" t="s">
        <v>24</v>
      </c>
      <c r="S15" s="90" t="s">
        <v>53</v>
      </c>
      <c r="T15" s="210" t="s">
        <v>1417</v>
      </c>
      <c r="U15" s="206" t="s">
        <v>1417</v>
      </c>
      <c r="V15" s="211" t="s">
        <v>465</v>
      </c>
    </row>
    <row r="16" spans="1:114" ht="24">
      <c r="A16" s="89" t="s">
        <v>473</v>
      </c>
      <c r="B16" s="90" t="s">
        <v>1194</v>
      </c>
      <c r="C16" s="206" t="s">
        <v>1289</v>
      </c>
      <c r="D16" s="89" t="s">
        <v>474</v>
      </c>
      <c r="E16" s="206" t="s">
        <v>1289</v>
      </c>
      <c r="F16" s="206" t="s">
        <v>1289</v>
      </c>
      <c r="G16" s="105" t="s">
        <v>8</v>
      </c>
      <c r="H16" s="206" t="s">
        <v>1418</v>
      </c>
      <c r="I16" s="35" t="s">
        <v>13</v>
      </c>
      <c r="J16" s="249" t="s">
        <v>18</v>
      </c>
      <c r="K16" s="89" t="s">
        <v>883</v>
      </c>
      <c r="L16" s="206" t="s">
        <v>1417</v>
      </c>
      <c r="M16" s="208">
        <v>7839</v>
      </c>
      <c r="N16" s="206" t="s">
        <v>1417</v>
      </c>
      <c r="O16" s="35" t="s">
        <v>63</v>
      </c>
      <c r="P16" s="90" t="s">
        <v>63</v>
      </c>
      <c r="Q16" s="208" t="s">
        <v>1536</v>
      </c>
      <c r="R16" s="90" t="s">
        <v>24</v>
      </c>
      <c r="S16" s="90" t="s">
        <v>53</v>
      </c>
      <c r="T16" s="210" t="s">
        <v>1417</v>
      </c>
      <c r="U16" s="206" t="s">
        <v>1417</v>
      </c>
      <c r="V16" s="211" t="s">
        <v>465</v>
      </c>
    </row>
    <row r="17" spans="1:22" ht="36">
      <c r="A17" s="89" t="s">
        <v>471</v>
      </c>
      <c r="B17" s="90" t="s">
        <v>1194</v>
      </c>
      <c r="C17" s="206" t="s">
        <v>1289</v>
      </c>
      <c r="D17" s="89" t="s">
        <v>472</v>
      </c>
      <c r="E17" s="206" t="s">
        <v>1289</v>
      </c>
      <c r="F17" s="206" t="s">
        <v>1289</v>
      </c>
      <c r="G17" s="105" t="s">
        <v>8</v>
      </c>
      <c r="H17" s="206" t="s">
        <v>1418</v>
      </c>
      <c r="I17" s="35" t="s">
        <v>13</v>
      </c>
      <c r="J17" s="249" t="s">
        <v>18</v>
      </c>
      <c r="K17" s="89" t="s">
        <v>883</v>
      </c>
      <c r="L17" s="206" t="s">
        <v>1417</v>
      </c>
      <c r="M17" s="208">
        <v>5499</v>
      </c>
      <c r="N17" s="206" t="s">
        <v>1417</v>
      </c>
      <c r="O17" s="35" t="s">
        <v>63</v>
      </c>
      <c r="P17" s="90" t="s">
        <v>63</v>
      </c>
      <c r="Q17" s="208" t="s">
        <v>1537</v>
      </c>
      <c r="R17" s="90" t="s">
        <v>24</v>
      </c>
      <c r="S17" s="90" t="s">
        <v>53</v>
      </c>
      <c r="T17" s="210" t="s">
        <v>1417</v>
      </c>
      <c r="U17" s="206" t="s">
        <v>1417</v>
      </c>
      <c r="V17" s="211" t="s">
        <v>465</v>
      </c>
    </row>
    <row r="18" spans="1:22" s="189" customFormat="1" ht="24">
      <c r="A18" s="89" t="s">
        <v>1199</v>
      </c>
      <c r="B18" s="90" t="s">
        <v>1194</v>
      </c>
      <c r="C18" s="105" t="s">
        <v>1300</v>
      </c>
      <c r="D18" s="105" t="s">
        <v>1300</v>
      </c>
      <c r="E18" s="206" t="s">
        <v>1289</v>
      </c>
      <c r="F18" s="206" t="s">
        <v>1289</v>
      </c>
      <c r="G18" s="105" t="s">
        <v>1300</v>
      </c>
      <c r="H18" s="105" t="s">
        <v>1300</v>
      </c>
      <c r="I18" s="105" t="s">
        <v>1300</v>
      </c>
      <c r="J18" s="89" t="s">
        <v>18</v>
      </c>
      <c r="K18" s="90" t="s">
        <v>883</v>
      </c>
      <c r="L18" s="206" t="s">
        <v>1417</v>
      </c>
      <c r="M18" s="215">
        <v>8707</v>
      </c>
      <c r="N18" s="35" t="s">
        <v>1573</v>
      </c>
      <c r="O18" s="187" t="s">
        <v>63</v>
      </c>
      <c r="P18" s="206" t="s">
        <v>1289</v>
      </c>
      <c r="Q18" s="234" t="s">
        <v>1574</v>
      </c>
      <c r="R18" s="100" t="s">
        <v>210</v>
      </c>
      <c r="S18" s="105" t="s">
        <v>1300</v>
      </c>
      <c r="T18" s="94" t="s">
        <v>1300</v>
      </c>
      <c r="U18" s="105" t="s">
        <v>1300</v>
      </c>
      <c r="V18" s="211" t="s">
        <v>465</v>
      </c>
    </row>
  </sheetData>
  <protectedRanges>
    <protectedRange sqref="C188:D191 U188:V191 P188:P191 S188:S191 G188:H191" name="Range1_14_1"/>
    <protectedRange sqref="T188:T191" name="Range1_14_2_1"/>
    <protectedRange sqref="C182:C187 E186:E187 G182:H186 H187" name="Range1_3_29"/>
    <protectedRange sqref="Q188" name="Range2_3_17"/>
    <protectedRange sqref="U146:V146 A135:A169 P177:P180 C135:D148 C158:D158 D157 C162:H162 D160:E160 C153:E153 D149:H149 F135:H137 C150:D152 F151:H151 C154:D156 F156:H156 C161:D161 F140:H145 G138:H139 F147:H147 G146:H146 G148:H148 G150:H150 G152:H155 G157:H161 J135:N169 P135:S158 P160:S162 P159:Q159 P163:Q169 D159 V135:V145 V147:V158 V161:V172" name="Range1_14_1_1"/>
    <protectedRange sqref="U147:U158 T160:U162 T170:U176 T181:U181 U109:U145 T19:U73 T82:T83 T109:T158 U75 U79 U82 T86:U107" name="Range1_3_4_1_2"/>
    <protectedRange sqref="A170" name="Range2_3_14_1"/>
    <protectedRange sqref="Q170:S170 J170:N170 D170" name="Range2_3_15_1"/>
    <protectedRange sqref="C170:C176 E175:E176 G170:H171 C149 G172:G175 H172:H176" name="Range1_3_29_1"/>
    <protectedRange sqref="Q177" name="Range2_3_17_1"/>
    <protectedRange sqref="A19:A72" name="Range1_7_1"/>
    <protectedRange sqref="D19:D72 F31" name="Range1_1_4_1"/>
    <protectedRange sqref="H19:H72" name="Range1_2_3_1"/>
    <protectedRange sqref="H73:H85" name="Range1_2_1_1_1"/>
    <protectedRange sqref="L19:L72 L82" name="Range1_3_31_1"/>
    <protectedRange sqref="M19:M72 M82" name="Range1_3_32_1"/>
    <protectedRange sqref="P82 R82:S82 V82 V19:V73 P19:S72" name="Range1_3_33_1"/>
    <protectedRange sqref="A75" name="Range2_3_16_2"/>
    <protectedRange sqref="A74" name="Range1_3_2_4_2"/>
    <protectedRange sqref="R75 O75 D75 T75 J75:M75" name="Range2_3_16_1_1"/>
    <protectedRange sqref="C75:C78 E76:E77 G75" name="Range1_3_34_1"/>
    <protectedRange sqref="R74 T74:V74 J74 V75 C74:F74 L74:M74" name="Range1_3_2_5_1"/>
    <protectedRange sqref="E78" name="Range1_3_3_2_1"/>
    <protectedRange sqref="V78:V79" name="Range1_3_2_4_1_1"/>
    <protectedRange sqref="E80 C85 G83 E84:E85 C80:C83" name="Range1_3_35_1"/>
    <protectedRange sqref="E81 C81" name="Range1_3_1_8_1"/>
    <protectedRange sqref="C79 E79" name="Range1_3_2_1_1_1_1"/>
    <protectedRange sqref="E84" name="Range1_3_2_2_1_1_1"/>
    <protectedRange sqref="C84 E84" name="Range1_3_1_1_1_1_1_1"/>
    <protectedRange sqref="E82" name="Range1_3_2_3_1_1"/>
    <protectedRange sqref="Q19:Q72" name="Range1_3_30_1"/>
    <protectedRange sqref="T7:U7" name="Range1_3_4_1"/>
    <protectedRange sqref="T8:U9" name="Range1_3_4_1_1"/>
    <protectedRange sqref="T10:U10" name="Range1_3_4_1_3"/>
    <protectedRange sqref="T13:U13" name="Range1_3_4_1_4"/>
    <protectedRange sqref="C14" name="Range1_3_35"/>
    <protectedRange sqref="E14 C14" name="Range1_3_1_8"/>
    <protectedRange sqref="T15:U17" name="Range1_3_4_1_5"/>
  </protectedRanges>
  <dataConsolidate/>
  <mergeCells count="1">
    <mergeCell ref="C2:E4"/>
  </mergeCells>
  <conditionalFormatting sqref="F7 S10">
    <cfRule type="expression" dxfId="103" priority="15" stopIfTrue="1">
      <formula>#REF!="C"</formula>
    </cfRule>
  </conditionalFormatting>
  <conditionalFormatting sqref="F7 F14 F16:F17 S14:S17">
    <cfRule type="expression" dxfId="102" priority="14" stopIfTrue="1">
      <formula>#REF!="C"</formula>
    </cfRule>
  </conditionalFormatting>
  <conditionalFormatting sqref="F7 V8:V9 E8:G9 E10:F10 F11:F13 E16:E17 F15:F17">
    <cfRule type="expression" dxfId="101" priority="13" stopIfTrue="1">
      <formula>#REF!="C"</formula>
    </cfRule>
  </conditionalFormatting>
  <conditionalFormatting sqref="G7">
    <cfRule type="expression" dxfId="100" priority="12" stopIfTrue="1">
      <formula>#REF!="C"</formula>
    </cfRule>
  </conditionalFormatting>
  <conditionalFormatting sqref="G7">
    <cfRule type="expression" dxfId="99" priority="11" stopIfTrue="1">
      <formula>#REF!="C"</formula>
    </cfRule>
  </conditionalFormatting>
  <conditionalFormatting sqref="G7">
    <cfRule type="expression" dxfId="98" priority="10" stopIfTrue="1">
      <formula>#REF!="C"</formula>
    </cfRule>
  </conditionalFormatting>
  <conditionalFormatting sqref="I7">
    <cfRule type="expression" dxfId="97" priority="9" stopIfTrue="1">
      <formula>#REF!="C"</formula>
    </cfRule>
  </conditionalFormatting>
  <conditionalFormatting sqref="I7">
    <cfRule type="expression" dxfId="96" priority="8" stopIfTrue="1">
      <formula>#REF!="C"</formula>
    </cfRule>
  </conditionalFormatting>
  <conditionalFormatting sqref="I7">
    <cfRule type="expression" dxfId="95" priority="7" stopIfTrue="1">
      <formula>#REF!="C"</formula>
    </cfRule>
  </conditionalFormatting>
  <conditionalFormatting sqref="J7">
    <cfRule type="expression" dxfId="94" priority="6" stopIfTrue="1">
      <formula>#REF!="C"</formula>
    </cfRule>
  </conditionalFormatting>
  <conditionalFormatting sqref="J7">
    <cfRule type="expression" dxfId="93" priority="5" stopIfTrue="1">
      <formula>#REF!="C"</formula>
    </cfRule>
  </conditionalFormatting>
  <conditionalFormatting sqref="J7">
    <cfRule type="expression" dxfId="92" priority="4" stopIfTrue="1">
      <formula>#REF!="C"</formula>
    </cfRule>
  </conditionalFormatting>
  <conditionalFormatting sqref="K7">
    <cfRule type="expression" dxfId="91" priority="3" stopIfTrue="1">
      <formula>#REF!="C"</formula>
    </cfRule>
  </conditionalFormatting>
  <conditionalFormatting sqref="K7">
    <cfRule type="expression" dxfId="90" priority="2" stopIfTrue="1">
      <formula>#REF!="C"</formula>
    </cfRule>
  </conditionalFormatting>
  <conditionalFormatting sqref="K7">
    <cfRule type="expression" dxfId="89" priority="1" stopIfTrue="1">
      <formula>#REF!="C"</formula>
    </cfRule>
  </conditionalFormatting>
  <dataValidations count="1">
    <dataValidation type="list" allowBlank="1" showInputMessage="1" showErrorMessage="1" sqref="S8">
      <formula1>$AS$7:$AS$14</formula1>
    </dataValidation>
  </dataValidations>
  <hyperlinks>
    <hyperlink ref="V7" r:id="rId1"/>
    <hyperlink ref="V9" r:id="rId2"/>
    <hyperlink ref="V8" r:id="rId3"/>
    <hyperlink ref="V8:V9" r:id="rId4" display="paul.hirst@education.gsi.gov.uk"/>
    <hyperlink ref="V10" r:id="rId5"/>
    <hyperlink ref="V11" r:id="rId6"/>
    <hyperlink ref="V13" r:id="rId7"/>
    <hyperlink ref="V14" r:id="rId8"/>
    <hyperlink ref="V15" r:id="rId9"/>
    <hyperlink ref="V17" r:id="rId10"/>
    <hyperlink ref="V16" r:id="rId11"/>
    <hyperlink ref="V18" r:id="rId12" display="mailto:statistics@dfpni.gov.uk"/>
  </hyperlinks>
  <pageMargins left="0.7" right="0.7" top="0.75" bottom="0.75" header="0.3" footer="0.3"/>
  <pageSetup paperSize="9" orientation="portrait" r:id="rId13"/>
  <drawing r:id="rId14"/>
</worksheet>
</file>

<file path=xl/worksheets/sheet29.xml><?xml version="1.0" encoding="utf-8"?>
<worksheet xmlns="http://schemas.openxmlformats.org/spreadsheetml/2006/main" xmlns:r="http://schemas.openxmlformats.org/officeDocument/2006/relationships">
  <sheetPr codeName="Sheet6"/>
  <dimension ref="A1:DJ85"/>
  <sheetViews>
    <sheetView showGridLines="0" showRowColHeaders="0" zoomScale="70" zoomScaleNormal="70" workbookViewId="0"/>
  </sheetViews>
  <sheetFormatPr defaultColWidth="0" defaultRowHeight="15"/>
  <cols>
    <col min="1" max="1" width="49.28515625" bestFit="1" customWidth="1"/>
    <col min="2" max="2" width="27.85546875" bestFit="1" customWidth="1"/>
    <col min="3" max="3" width="20.28515625" bestFit="1" customWidth="1"/>
    <col min="4" max="4" width="66.28515625" bestFit="1" customWidth="1"/>
    <col min="5" max="5" width="28.140625" bestFit="1" customWidth="1"/>
    <col min="6" max="6" width="41.5703125" bestFit="1" customWidth="1"/>
    <col min="7" max="7" width="18.140625" bestFit="1" customWidth="1"/>
    <col min="8" max="8" width="36" bestFit="1" customWidth="1"/>
    <col min="9" max="9" width="19.140625" bestFit="1" customWidth="1"/>
    <col min="10" max="10" width="18.28515625" customWidth="1"/>
    <col min="11" max="11" width="30.140625" bestFit="1" customWidth="1"/>
    <col min="12" max="12" width="13.85546875" bestFit="1" customWidth="1"/>
    <col min="13" max="13" width="13.140625" bestFit="1" customWidth="1"/>
    <col min="14" max="14" width="12.85546875" bestFit="1" customWidth="1"/>
    <col min="15" max="15" width="14.28515625" bestFit="1" customWidth="1"/>
    <col min="16" max="16" width="21" bestFit="1" customWidth="1"/>
    <col min="17" max="17" width="15.28515625" customWidth="1"/>
    <col min="18" max="18" width="13" bestFit="1" customWidth="1"/>
    <col min="19" max="19" width="23.42578125" style="1" bestFit="1" customWidth="1"/>
    <col min="20" max="20" width="13.140625" bestFit="1" customWidth="1"/>
    <col min="21" max="21" width="18.28515625" customWidth="1"/>
    <col min="22" max="22" width="13.85546875" customWidth="1"/>
    <col min="23" max="16384" width="9.140625" hidden="1"/>
  </cols>
  <sheetData>
    <row r="1" spans="1:114" ht="15.75" thickBot="1">
      <c r="A1" s="6"/>
      <c r="B1" s="6"/>
      <c r="C1" s="6"/>
      <c r="D1" s="6"/>
      <c r="E1" s="6"/>
      <c r="F1" s="6"/>
      <c r="G1" s="6"/>
      <c r="H1" s="6"/>
      <c r="I1" s="6"/>
      <c r="J1" s="6"/>
      <c r="K1" s="6"/>
      <c r="L1" s="6"/>
      <c r="M1" s="6"/>
      <c r="N1" s="6"/>
      <c r="O1" s="6"/>
      <c r="P1" s="6"/>
      <c r="Q1" s="6"/>
      <c r="R1" s="6"/>
      <c r="S1" s="13"/>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15" customHeight="1">
      <c r="A2" s="6"/>
      <c r="B2" s="6"/>
      <c r="C2" s="418" t="s">
        <v>1202</v>
      </c>
      <c r="D2" s="419"/>
      <c r="E2" s="420"/>
      <c r="F2" s="6"/>
      <c r="G2" s="6"/>
      <c r="H2" s="6"/>
      <c r="I2" s="6"/>
      <c r="J2" s="6"/>
      <c r="K2" s="6"/>
      <c r="L2" s="6"/>
      <c r="M2" s="6"/>
      <c r="N2" s="6"/>
      <c r="O2" s="6"/>
      <c r="P2" s="6"/>
      <c r="Q2" s="6"/>
      <c r="R2" s="6"/>
      <c r="S2" s="13"/>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ht="15" customHeight="1">
      <c r="A3" s="6"/>
      <c r="B3" s="6"/>
      <c r="C3" s="421"/>
      <c r="D3" s="422"/>
      <c r="E3" s="423"/>
      <c r="F3" s="6"/>
      <c r="G3" s="6"/>
      <c r="H3" s="6"/>
      <c r="I3" s="6"/>
      <c r="J3" s="6"/>
      <c r="K3" s="6"/>
      <c r="L3" s="6"/>
      <c r="M3" s="6"/>
      <c r="N3" s="6"/>
      <c r="O3" s="6"/>
      <c r="P3" s="6"/>
      <c r="Q3" s="6"/>
      <c r="R3" s="6"/>
      <c r="S3" s="13"/>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customHeight="1" thickBot="1">
      <c r="A4" s="6"/>
      <c r="B4" s="6"/>
      <c r="C4" s="424"/>
      <c r="D4" s="425"/>
      <c r="E4" s="426"/>
      <c r="F4" s="6"/>
      <c r="G4" s="6"/>
      <c r="H4" s="6"/>
      <c r="I4" s="6"/>
      <c r="J4" s="6"/>
      <c r="K4" s="6"/>
      <c r="L4" s="6"/>
      <c r="M4" s="6"/>
      <c r="N4" s="6"/>
      <c r="O4" s="6"/>
      <c r="P4" s="6"/>
      <c r="Q4" s="6"/>
      <c r="R4" s="6"/>
      <c r="S4" s="13"/>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ht="15.75" thickBot="1">
      <c r="A5" s="6"/>
      <c r="B5" s="6"/>
      <c r="C5" s="6"/>
      <c r="D5" s="6"/>
      <c r="E5" s="6"/>
      <c r="F5" s="6"/>
      <c r="G5" s="6"/>
      <c r="H5" s="6"/>
      <c r="I5" s="6"/>
      <c r="J5" s="6"/>
      <c r="K5" s="6"/>
      <c r="L5" s="6"/>
      <c r="M5" s="6"/>
      <c r="N5" s="6"/>
      <c r="O5" s="6"/>
      <c r="P5" s="6"/>
      <c r="Q5" s="6"/>
      <c r="R5" s="6"/>
      <c r="S5" s="13"/>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51">
      <c r="A6" s="169" t="s">
        <v>0</v>
      </c>
      <c r="B6" s="170" t="s">
        <v>1281</v>
      </c>
      <c r="C6" s="170" t="s">
        <v>1</v>
      </c>
      <c r="D6" s="170" t="s">
        <v>2</v>
      </c>
      <c r="E6" s="170" t="s">
        <v>3</v>
      </c>
      <c r="F6" s="171" t="s">
        <v>1282</v>
      </c>
      <c r="G6" s="172" t="s">
        <v>804</v>
      </c>
      <c r="H6" s="173" t="s">
        <v>4</v>
      </c>
      <c r="I6" s="174" t="s">
        <v>805</v>
      </c>
      <c r="J6" s="175" t="s">
        <v>1283</v>
      </c>
      <c r="K6" s="176" t="s">
        <v>1284</v>
      </c>
      <c r="L6" s="177" t="s">
        <v>1285</v>
      </c>
      <c r="M6" s="178" t="s">
        <v>1286</v>
      </c>
      <c r="N6" s="179" t="s">
        <v>806</v>
      </c>
      <c r="O6" s="180" t="s">
        <v>1287</v>
      </c>
      <c r="P6" s="180" t="s">
        <v>5</v>
      </c>
      <c r="Q6" s="181" t="s">
        <v>1290</v>
      </c>
      <c r="R6" s="179" t="s">
        <v>1291</v>
      </c>
      <c r="S6" s="179" t="s">
        <v>6</v>
      </c>
      <c r="T6" s="182" t="s">
        <v>7</v>
      </c>
      <c r="U6" s="179" t="s">
        <v>778</v>
      </c>
      <c r="V6" s="179" t="s">
        <v>1416</v>
      </c>
    </row>
    <row r="7" spans="1:114" ht="312">
      <c r="A7" s="4" t="s">
        <v>1315</v>
      </c>
      <c r="B7" s="3" t="s">
        <v>1202</v>
      </c>
      <c r="C7" s="91" t="s">
        <v>28</v>
      </c>
      <c r="D7" s="98" t="s">
        <v>1204</v>
      </c>
      <c r="E7" s="206" t="s">
        <v>1289</v>
      </c>
      <c r="F7" s="206" t="s">
        <v>1289</v>
      </c>
      <c r="G7" s="91" t="s">
        <v>8</v>
      </c>
      <c r="H7" s="98" t="s">
        <v>483</v>
      </c>
      <c r="I7" s="35" t="s">
        <v>13</v>
      </c>
      <c r="J7" s="207" t="s">
        <v>16</v>
      </c>
      <c r="K7" s="207" t="s">
        <v>19</v>
      </c>
      <c r="L7" s="237">
        <v>61864</v>
      </c>
      <c r="M7" s="237">
        <v>48043</v>
      </c>
      <c r="N7" s="35">
        <v>78</v>
      </c>
      <c r="O7" s="212" t="s">
        <v>62</v>
      </c>
      <c r="P7" s="90" t="s">
        <v>62</v>
      </c>
      <c r="Q7" s="238">
        <v>1537628.9462013745</v>
      </c>
      <c r="R7" s="100" t="s">
        <v>24</v>
      </c>
      <c r="S7" s="90" t="s">
        <v>25</v>
      </c>
      <c r="T7" s="210" t="s">
        <v>1417</v>
      </c>
      <c r="U7" s="206" t="s">
        <v>1417</v>
      </c>
      <c r="V7" s="211" t="s">
        <v>1203</v>
      </c>
    </row>
    <row r="8" spans="1:114" ht="96">
      <c r="A8" s="4" t="s">
        <v>1240</v>
      </c>
      <c r="B8" s="3" t="s">
        <v>1202</v>
      </c>
      <c r="C8" s="98" t="s">
        <v>854</v>
      </c>
      <c r="D8" s="103" t="s">
        <v>1241</v>
      </c>
      <c r="E8" s="222" t="s">
        <v>1299</v>
      </c>
      <c r="F8" s="117" t="s">
        <v>1299</v>
      </c>
      <c r="G8" s="242" t="s">
        <v>8</v>
      </c>
      <c r="H8" s="206" t="s">
        <v>1418</v>
      </c>
      <c r="I8" s="35" t="s">
        <v>852</v>
      </c>
      <c r="J8" s="98" t="s">
        <v>18</v>
      </c>
      <c r="K8" s="90" t="s">
        <v>1060</v>
      </c>
      <c r="L8" s="243" t="s">
        <v>1242</v>
      </c>
      <c r="M8" s="243">
        <v>330000</v>
      </c>
      <c r="N8" s="206" t="s">
        <v>1417</v>
      </c>
      <c r="O8" s="212" t="s">
        <v>62</v>
      </c>
      <c r="P8" s="90" t="s">
        <v>63</v>
      </c>
      <c r="Q8" s="243" t="s">
        <v>1436</v>
      </c>
      <c r="R8" s="100" t="s">
        <v>24</v>
      </c>
      <c r="S8" s="98" t="s">
        <v>37</v>
      </c>
      <c r="T8" s="94">
        <v>2004</v>
      </c>
      <c r="U8" s="98">
        <v>2015</v>
      </c>
      <c r="V8" s="244" t="s">
        <v>1215</v>
      </c>
    </row>
    <row r="9" spans="1:114" ht="48">
      <c r="A9" s="4" t="s">
        <v>476</v>
      </c>
      <c r="B9" s="3" t="s">
        <v>1202</v>
      </c>
      <c r="C9" s="91" t="s">
        <v>28</v>
      </c>
      <c r="D9" s="98" t="s">
        <v>477</v>
      </c>
      <c r="E9" s="206" t="s">
        <v>1289</v>
      </c>
      <c r="F9" s="206" t="s">
        <v>1289</v>
      </c>
      <c r="G9" s="91" t="s">
        <v>9</v>
      </c>
      <c r="H9" s="98" t="s">
        <v>478</v>
      </c>
      <c r="I9" s="35" t="s">
        <v>812</v>
      </c>
      <c r="J9" s="207" t="s">
        <v>16</v>
      </c>
      <c r="K9" s="207" t="s">
        <v>19</v>
      </c>
      <c r="L9" s="237">
        <v>82305</v>
      </c>
      <c r="M9" s="237">
        <v>69520</v>
      </c>
      <c r="N9" s="35">
        <v>84</v>
      </c>
      <c r="O9" s="212" t="s">
        <v>62</v>
      </c>
      <c r="P9" s="90" t="s">
        <v>62</v>
      </c>
      <c r="Q9" s="238">
        <v>6538072.76411191</v>
      </c>
      <c r="R9" s="100" t="s">
        <v>24</v>
      </c>
      <c r="S9" s="90" t="s">
        <v>25</v>
      </c>
      <c r="T9" s="210" t="s">
        <v>1417</v>
      </c>
      <c r="U9" s="206" t="s">
        <v>1417</v>
      </c>
      <c r="V9" s="211" t="s">
        <v>1203</v>
      </c>
    </row>
    <row r="10" spans="1:114" ht="180">
      <c r="A10" s="4" t="s">
        <v>479</v>
      </c>
      <c r="B10" s="3" t="s">
        <v>1202</v>
      </c>
      <c r="C10" s="91" t="s">
        <v>28</v>
      </c>
      <c r="D10" s="98" t="s">
        <v>480</v>
      </c>
      <c r="E10" s="206" t="s">
        <v>1289</v>
      </c>
      <c r="F10" s="206" t="s">
        <v>1289</v>
      </c>
      <c r="G10" s="91" t="s">
        <v>9</v>
      </c>
      <c r="H10" s="98" t="s">
        <v>1451</v>
      </c>
      <c r="I10" s="35" t="s">
        <v>13</v>
      </c>
      <c r="J10" s="207" t="s">
        <v>16</v>
      </c>
      <c r="K10" s="207" t="s">
        <v>19</v>
      </c>
      <c r="L10" s="237">
        <v>8507</v>
      </c>
      <c r="M10" s="237">
        <v>6179</v>
      </c>
      <c r="N10" s="35">
        <v>73</v>
      </c>
      <c r="O10" s="212" t="s">
        <v>62</v>
      </c>
      <c r="P10" s="90" t="s">
        <v>63</v>
      </c>
      <c r="Q10" s="238">
        <v>48897.233295833335</v>
      </c>
      <c r="R10" s="100" t="s">
        <v>24</v>
      </c>
      <c r="S10" s="90" t="s">
        <v>25</v>
      </c>
      <c r="T10" s="210" t="s">
        <v>1417</v>
      </c>
      <c r="U10" s="206" t="s">
        <v>1417</v>
      </c>
      <c r="V10" s="211" t="s">
        <v>1203</v>
      </c>
    </row>
    <row r="11" spans="1:114" ht="60">
      <c r="A11" s="4" t="s">
        <v>481</v>
      </c>
      <c r="B11" s="3" t="s">
        <v>1202</v>
      </c>
      <c r="C11" s="91" t="s">
        <v>28</v>
      </c>
      <c r="D11" s="98" t="s">
        <v>482</v>
      </c>
      <c r="E11" s="206" t="s">
        <v>1289</v>
      </c>
      <c r="F11" s="206" t="s">
        <v>1289</v>
      </c>
      <c r="G11" s="206" t="s">
        <v>1289</v>
      </c>
      <c r="H11" s="206" t="s">
        <v>1418</v>
      </c>
      <c r="I11" s="35" t="s">
        <v>13</v>
      </c>
      <c r="J11" s="207" t="s">
        <v>16</v>
      </c>
      <c r="K11" s="207" t="s">
        <v>19</v>
      </c>
      <c r="L11" s="237">
        <v>2522</v>
      </c>
      <c r="M11" s="237">
        <v>2156</v>
      </c>
      <c r="N11" s="35">
        <v>85</v>
      </c>
      <c r="O11" s="212" t="s">
        <v>62</v>
      </c>
      <c r="P11" s="90" t="s">
        <v>62</v>
      </c>
      <c r="Q11" s="238">
        <v>53738.299999999996</v>
      </c>
      <c r="R11" s="100" t="s">
        <v>24</v>
      </c>
      <c r="S11" s="90" t="s">
        <v>25</v>
      </c>
      <c r="T11" s="210" t="s">
        <v>1417</v>
      </c>
      <c r="U11" s="206" t="s">
        <v>1417</v>
      </c>
      <c r="V11" s="211" t="s">
        <v>1203</v>
      </c>
    </row>
    <row r="12" spans="1:114" ht="72">
      <c r="A12" s="4" t="s">
        <v>529</v>
      </c>
      <c r="B12" s="3" t="s">
        <v>1202</v>
      </c>
      <c r="C12" s="91" t="s">
        <v>60</v>
      </c>
      <c r="D12" s="98" t="s">
        <v>530</v>
      </c>
      <c r="E12" s="206" t="s">
        <v>1289</v>
      </c>
      <c r="F12" s="206" t="s">
        <v>1289</v>
      </c>
      <c r="G12" s="91" t="s">
        <v>9</v>
      </c>
      <c r="H12" s="98" t="s">
        <v>531</v>
      </c>
      <c r="I12" s="35" t="s">
        <v>13</v>
      </c>
      <c r="J12" s="207" t="s">
        <v>16</v>
      </c>
      <c r="K12" s="207" t="s">
        <v>19</v>
      </c>
      <c r="L12" s="237">
        <v>7806</v>
      </c>
      <c r="M12" s="237">
        <v>6267</v>
      </c>
      <c r="N12" s="35">
        <v>80</v>
      </c>
      <c r="O12" s="212" t="s">
        <v>62</v>
      </c>
      <c r="P12" s="90" t="s">
        <v>62</v>
      </c>
      <c r="Q12" s="238">
        <v>206643.73603150321</v>
      </c>
      <c r="R12" s="100" t="s">
        <v>24</v>
      </c>
      <c r="S12" s="98" t="s">
        <v>31</v>
      </c>
      <c r="T12" s="210" t="s">
        <v>1417</v>
      </c>
      <c r="U12" s="206" t="s">
        <v>1417</v>
      </c>
      <c r="V12" s="211" t="s">
        <v>1203</v>
      </c>
    </row>
    <row r="13" spans="1:114" ht="72">
      <c r="A13" s="4" t="s">
        <v>560</v>
      </c>
      <c r="B13" s="3" t="s">
        <v>1202</v>
      </c>
      <c r="C13" s="91" t="s">
        <v>60</v>
      </c>
      <c r="D13" s="98" t="s">
        <v>561</v>
      </c>
      <c r="E13" s="206" t="s">
        <v>1289</v>
      </c>
      <c r="F13" s="206" t="s">
        <v>1289</v>
      </c>
      <c r="G13" s="91" t="s">
        <v>9</v>
      </c>
      <c r="H13" s="98" t="s">
        <v>531</v>
      </c>
      <c r="I13" s="35" t="s">
        <v>13</v>
      </c>
      <c r="J13" s="207" t="s">
        <v>16</v>
      </c>
      <c r="K13" s="207" t="s">
        <v>19</v>
      </c>
      <c r="L13" s="237">
        <v>4919</v>
      </c>
      <c r="M13" s="237">
        <v>4350</v>
      </c>
      <c r="N13" s="35">
        <v>88</v>
      </c>
      <c r="O13" s="212" t="s">
        <v>62</v>
      </c>
      <c r="P13" s="90" t="s">
        <v>62</v>
      </c>
      <c r="Q13" s="238">
        <v>41149.206605731757</v>
      </c>
      <c r="R13" s="100" t="s">
        <v>24</v>
      </c>
      <c r="S13" s="98" t="s">
        <v>37</v>
      </c>
      <c r="T13" s="210" t="s">
        <v>1417</v>
      </c>
      <c r="U13" s="206" t="s">
        <v>1417</v>
      </c>
      <c r="V13" s="211" t="s">
        <v>1203</v>
      </c>
    </row>
    <row r="14" spans="1:114" ht="72">
      <c r="A14" s="4" t="s">
        <v>532</v>
      </c>
      <c r="B14" s="3" t="s">
        <v>1202</v>
      </c>
      <c r="C14" s="91" t="s">
        <v>60</v>
      </c>
      <c r="D14" s="98" t="s">
        <v>533</v>
      </c>
      <c r="E14" s="206" t="s">
        <v>1289</v>
      </c>
      <c r="F14" s="206" t="s">
        <v>1289</v>
      </c>
      <c r="G14" s="91" t="s">
        <v>9</v>
      </c>
      <c r="H14" s="98" t="s">
        <v>534</v>
      </c>
      <c r="I14" s="35" t="s">
        <v>964</v>
      </c>
      <c r="J14" s="207" t="s">
        <v>16</v>
      </c>
      <c r="K14" s="207" t="s">
        <v>19</v>
      </c>
      <c r="L14" s="237">
        <v>31976</v>
      </c>
      <c r="M14" s="237">
        <v>28006</v>
      </c>
      <c r="N14" s="35">
        <v>88</v>
      </c>
      <c r="O14" s="212" t="s">
        <v>62</v>
      </c>
      <c r="P14" s="90" t="s">
        <v>62</v>
      </c>
      <c r="Q14" s="238">
        <v>316942.02799271472</v>
      </c>
      <c r="R14" s="100" t="s">
        <v>24</v>
      </c>
      <c r="S14" s="98" t="s">
        <v>31</v>
      </c>
      <c r="T14" s="210" t="s">
        <v>1417</v>
      </c>
      <c r="U14" s="206" t="s">
        <v>1417</v>
      </c>
      <c r="V14" s="211" t="s">
        <v>1203</v>
      </c>
    </row>
    <row r="15" spans="1:114" ht="96">
      <c r="A15" s="4" t="s">
        <v>535</v>
      </c>
      <c r="B15" s="3" t="s">
        <v>1202</v>
      </c>
      <c r="C15" s="91" t="s">
        <v>60</v>
      </c>
      <c r="D15" s="98" t="s">
        <v>536</v>
      </c>
      <c r="E15" s="206" t="s">
        <v>1289</v>
      </c>
      <c r="F15" s="206" t="s">
        <v>1289</v>
      </c>
      <c r="G15" s="91" t="s">
        <v>9</v>
      </c>
      <c r="H15" s="98" t="s">
        <v>537</v>
      </c>
      <c r="I15" s="35" t="s">
        <v>964</v>
      </c>
      <c r="J15" s="207" t="s">
        <v>16</v>
      </c>
      <c r="K15" s="207" t="s">
        <v>19</v>
      </c>
      <c r="L15" s="237">
        <v>4988</v>
      </c>
      <c r="M15" s="237">
        <v>4001</v>
      </c>
      <c r="N15" s="35">
        <v>80</v>
      </c>
      <c r="O15" s="212" t="s">
        <v>62</v>
      </c>
      <c r="P15" s="90" t="s">
        <v>62</v>
      </c>
      <c r="Q15" s="238">
        <v>65017.575000000004</v>
      </c>
      <c r="R15" s="100" t="s">
        <v>24</v>
      </c>
      <c r="S15" s="98" t="s">
        <v>31</v>
      </c>
      <c r="T15" s="210" t="s">
        <v>1417</v>
      </c>
      <c r="U15" s="206" t="s">
        <v>1417</v>
      </c>
      <c r="V15" s="211" t="s">
        <v>1203</v>
      </c>
    </row>
    <row r="16" spans="1:114" ht="48">
      <c r="A16" s="4" t="s">
        <v>562</v>
      </c>
      <c r="B16" s="3" t="s">
        <v>1202</v>
      </c>
      <c r="C16" s="91" t="s">
        <v>60</v>
      </c>
      <c r="D16" s="98" t="s">
        <v>563</v>
      </c>
      <c r="E16" s="206" t="s">
        <v>1289</v>
      </c>
      <c r="F16" s="206" t="s">
        <v>1289</v>
      </c>
      <c r="G16" s="91" t="s">
        <v>9</v>
      </c>
      <c r="H16" s="206" t="s">
        <v>1418</v>
      </c>
      <c r="I16" s="35" t="s">
        <v>1083</v>
      </c>
      <c r="J16" s="207" t="s">
        <v>16</v>
      </c>
      <c r="K16" s="207" t="s">
        <v>19</v>
      </c>
      <c r="L16" s="237">
        <v>27695</v>
      </c>
      <c r="M16" s="237">
        <v>25508</v>
      </c>
      <c r="N16" s="35">
        <v>92</v>
      </c>
      <c r="O16" s="212" t="s">
        <v>62</v>
      </c>
      <c r="P16" s="90" t="s">
        <v>62</v>
      </c>
      <c r="Q16" s="238">
        <v>347924.55867187504</v>
      </c>
      <c r="R16" s="100" t="s">
        <v>24</v>
      </c>
      <c r="S16" s="98" t="s">
        <v>37</v>
      </c>
      <c r="T16" s="210" t="s">
        <v>1417</v>
      </c>
      <c r="U16" s="206" t="s">
        <v>1417</v>
      </c>
      <c r="V16" s="211" t="s">
        <v>1203</v>
      </c>
    </row>
    <row r="17" spans="1:22" ht="48">
      <c r="A17" s="4" t="s">
        <v>484</v>
      </c>
      <c r="B17" s="3" t="s">
        <v>1202</v>
      </c>
      <c r="C17" s="242" t="s">
        <v>60</v>
      </c>
      <c r="D17" s="87" t="s">
        <v>1205</v>
      </c>
      <c r="E17" s="206" t="s">
        <v>1289</v>
      </c>
      <c r="F17" s="206" t="s">
        <v>1289</v>
      </c>
      <c r="G17" s="242" t="s">
        <v>8</v>
      </c>
      <c r="H17" s="206" t="s">
        <v>1418</v>
      </c>
      <c r="I17" s="35" t="s">
        <v>13</v>
      </c>
      <c r="J17" s="207" t="s">
        <v>16</v>
      </c>
      <c r="K17" s="207" t="s">
        <v>19</v>
      </c>
      <c r="L17" s="237">
        <v>624</v>
      </c>
      <c r="M17" s="237">
        <v>409</v>
      </c>
      <c r="N17" s="35">
        <v>66</v>
      </c>
      <c r="O17" s="212" t="s">
        <v>62</v>
      </c>
      <c r="P17" s="90" t="s">
        <v>63</v>
      </c>
      <c r="Q17" s="238">
        <v>2872.2025000000003</v>
      </c>
      <c r="R17" s="100" t="s">
        <v>24</v>
      </c>
      <c r="S17" s="94" t="s">
        <v>1422</v>
      </c>
      <c r="T17" s="210" t="s">
        <v>1417</v>
      </c>
      <c r="U17" s="206" t="s">
        <v>1417</v>
      </c>
      <c r="V17" s="211" t="s">
        <v>1203</v>
      </c>
    </row>
    <row r="18" spans="1:22" ht="48">
      <c r="A18" s="4" t="s">
        <v>538</v>
      </c>
      <c r="B18" s="3" t="s">
        <v>1202</v>
      </c>
      <c r="C18" s="91" t="s">
        <v>60</v>
      </c>
      <c r="D18" s="98" t="s">
        <v>539</v>
      </c>
      <c r="E18" s="206" t="s">
        <v>1289</v>
      </c>
      <c r="F18" s="206" t="s">
        <v>1289</v>
      </c>
      <c r="G18" s="91" t="s">
        <v>8</v>
      </c>
      <c r="H18" s="206" t="s">
        <v>1418</v>
      </c>
      <c r="I18" s="35" t="s">
        <v>964</v>
      </c>
      <c r="J18" s="207" t="s">
        <v>18</v>
      </c>
      <c r="K18" s="207" t="s">
        <v>19</v>
      </c>
      <c r="L18" s="237">
        <v>2372</v>
      </c>
      <c r="M18" s="237">
        <v>2363</v>
      </c>
      <c r="N18" s="35">
        <v>99</v>
      </c>
      <c r="O18" s="212" t="s">
        <v>62</v>
      </c>
      <c r="P18" s="90" t="s">
        <v>62</v>
      </c>
      <c r="Q18" s="238">
        <v>3895.698833328559</v>
      </c>
      <c r="R18" s="100" t="s">
        <v>24</v>
      </c>
      <c r="S18" s="98" t="s">
        <v>31</v>
      </c>
      <c r="T18" s="210" t="s">
        <v>1417</v>
      </c>
      <c r="U18" s="206" t="s">
        <v>1417</v>
      </c>
      <c r="V18" s="211" t="s">
        <v>1203</v>
      </c>
    </row>
    <row r="19" spans="1:22" ht="96">
      <c r="A19" s="4" t="s">
        <v>540</v>
      </c>
      <c r="B19" s="3" t="s">
        <v>1202</v>
      </c>
      <c r="C19" s="91" t="s">
        <v>60</v>
      </c>
      <c r="D19" s="98" t="s">
        <v>541</v>
      </c>
      <c r="E19" s="206" t="s">
        <v>1289</v>
      </c>
      <c r="F19" s="206" t="s">
        <v>1289</v>
      </c>
      <c r="G19" s="91" t="s">
        <v>9</v>
      </c>
      <c r="H19" s="98" t="s">
        <v>542</v>
      </c>
      <c r="I19" s="35" t="s">
        <v>13</v>
      </c>
      <c r="J19" s="207" t="s">
        <v>16</v>
      </c>
      <c r="K19" s="207" t="s">
        <v>19</v>
      </c>
      <c r="L19" s="237">
        <v>92</v>
      </c>
      <c r="M19" s="237">
        <v>91</v>
      </c>
      <c r="N19" s="35">
        <v>99</v>
      </c>
      <c r="O19" s="212" t="s">
        <v>62</v>
      </c>
      <c r="P19" s="90" t="s">
        <v>63</v>
      </c>
      <c r="Q19" s="238">
        <v>2199.2854666666667</v>
      </c>
      <c r="R19" s="100" t="s">
        <v>24</v>
      </c>
      <c r="S19" s="98" t="s">
        <v>31</v>
      </c>
      <c r="T19" s="210" t="s">
        <v>1417</v>
      </c>
      <c r="U19" s="206" t="s">
        <v>1417</v>
      </c>
      <c r="V19" s="211" t="s">
        <v>1203</v>
      </c>
    </row>
    <row r="20" spans="1:22" ht="120">
      <c r="A20" s="4" t="s">
        <v>1237</v>
      </c>
      <c r="B20" s="3" t="s">
        <v>1202</v>
      </c>
      <c r="C20" s="98" t="s">
        <v>445</v>
      </c>
      <c r="D20" s="98" t="s">
        <v>1238</v>
      </c>
      <c r="E20" s="98" t="s">
        <v>1304</v>
      </c>
      <c r="F20" s="98" t="s">
        <v>1239</v>
      </c>
      <c r="G20" s="35" t="s">
        <v>970</v>
      </c>
      <c r="H20" s="206" t="s">
        <v>1418</v>
      </c>
      <c r="I20" s="35" t="s">
        <v>770</v>
      </c>
      <c r="J20" s="98" t="s">
        <v>18</v>
      </c>
      <c r="K20" s="90" t="s">
        <v>1060</v>
      </c>
      <c r="L20" s="243">
        <v>53200</v>
      </c>
      <c r="M20" s="243">
        <v>33600</v>
      </c>
      <c r="N20" s="35">
        <v>63</v>
      </c>
      <c r="O20" s="212" t="s">
        <v>62</v>
      </c>
      <c r="P20" s="90" t="s">
        <v>63</v>
      </c>
      <c r="Q20" s="243" t="s">
        <v>1464</v>
      </c>
      <c r="R20" s="100" t="s">
        <v>24</v>
      </c>
      <c r="S20" s="98" t="s">
        <v>53</v>
      </c>
      <c r="T20" s="94">
        <v>1981</v>
      </c>
      <c r="U20" s="98" t="s">
        <v>53</v>
      </c>
      <c r="V20" s="244" t="s">
        <v>1215</v>
      </c>
    </row>
    <row r="21" spans="1:22" ht="48">
      <c r="A21" s="4" t="s">
        <v>1233</v>
      </c>
      <c r="B21" s="3" t="s">
        <v>1202</v>
      </c>
      <c r="C21" s="90" t="s">
        <v>371</v>
      </c>
      <c r="D21" s="87" t="s">
        <v>1234</v>
      </c>
      <c r="E21" s="206" t="s">
        <v>1289</v>
      </c>
      <c r="F21" s="206" t="s">
        <v>1289</v>
      </c>
      <c r="G21" s="35" t="s">
        <v>970</v>
      </c>
      <c r="H21" s="206" t="s">
        <v>1418</v>
      </c>
      <c r="I21" s="35" t="s">
        <v>1303</v>
      </c>
      <c r="J21" s="90" t="s">
        <v>18</v>
      </c>
      <c r="K21" s="89" t="s">
        <v>883</v>
      </c>
      <c r="L21" s="208" t="s">
        <v>1292</v>
      </c>
      <c r="M21" s="208" t="s">
        <v>1292</v>
      </c>
      <c r="N21" s="208" t="s">
        <v>1292</v>
      </c>
      <c r="O21" s="208" t="s">
        <v>1292</v>
      </c>
      <c r="P21" s="208" t="s">
        <v>1292</v>
      </c>
      <c r="Q21" s="89" t="s">
        <v>1292</v>
      </c>
      <c r="R21" s="100" t="s">
        <v>24</v>
      </c>
      <c r="S21" s="90" t="s">
        <v>1235</v>
      </c>
      <c r="T21" s="94">
        <v>2013</v>
      </c>
      <c r="U21" s="89" t="s">
        <v>1236</v>
      </c>
      <c r="V21" s="244" t="s">
        <v>1215</v>
      </c>
    </row>
    <row r="22" spans="1:22" ht="72">
      <c r="A22" s="4" t="s">
        <v>1344</v>
      </c>
      <c r="B22" s="3" t="s">
        <v>1202</v>
      </c>
      <c r="C22" s="91" t="s">
        <v>28</v>
      </c>
      <c r="D22" s="98" t="s">
        <v>485</v>
      </c>
      <c r="E22" s="206" t="s">
        <v>1289</v>
      </c>
      <c r="F22" s="206" t="s">
        <v>1289</v>
      </c>
      <c r="G22" s="91" t="s">
        <v>8</v>
      </c>
      <c r="H22" s="98" t="s">
        <v>486</v>
      </c>
      <c r="I22" s="35" t="s">
        <v>13</v>
      </c>
      <c r="J22" s="207" t="s">
        <v>16</v>
      </c>
      <c r="K22" s="207" t="s">
        <v>19</v>
      </c>
      <c r="L22" s="237">
        <v>10916</v>
      </c>
      <c r="M22" s="237">
        <v>8942</v>
      </c>
      <c r="N22" s="35">
        <v>82</v>
      </c>
      <c r="O22" s="212" t="s">
        <v>62</v>
      </c>
      <c r="P22" s="90" t="s">
        <v>62</v>
      </c>
      <c r="Q22" s="238">
        <v>263872.94302500004</v>
      </c>
      <c r="R22" s="100" t="s">
        <v>24</v>
      </c>
      <c r="S22" s="90" t="s">
        <v>25</v>
      </c>
      <c r="T22" s="210" t="s">
        <v>1417</v>
      </c>
      <c r="U22" s="206" t="s">
        <v>1417</v>
      </c>
      <c r="V22" s="211" t="s">
        <v>1203</v>
      </c>
    </row>
    <row r="23" spans="1:22" ht="36">
      <c r="A23" s="4" t="s">
        <v>487</v>
      </c>
      <c r="B23" s="3" t="s">
        <v>1202</v>
      </c>
      <c r="C23" s="91" t="s">
        <v>60</v>
      </c>
      <c r="D23" s="98" t="s">
        <v>488</v>
      </c>
      <c r="E23" s="206" t="s">
        <v>1289</v>
      </c>
      <c r="F23" s="206" t="s">
        <v>1289</v>
      </c>
      <c r="G23" s="91" t="s">
        <v>8</v>
      </c>
      <c r="H23" s="206" t="s">
        <v>1418</v>
      </c>
      <c r="I23" s="35" t="s">
        <v>13</v>
      </c>
      <c r="J23" s="207" t="s">
        <v>16</v>
      </c>
      <c r="K23" s="207" t="s">
        <v>612</v>
      </c>
      <c r="L23" s="237">
        <v>348</v>
      </c>
      <c r="M23" s="237">
        <v>348</v>
      </c>
      <c r="N23" s="35">
        <v>100</v>
      </c>
      <c r="O23" s="212" t="s">
        <v>62</v>
      </c>
      <c r="P23" s="90" t="s">
        <v>63</v>
      </c>
      <c r="Q23" s="238">
        <v>14737.800000000001</v>
      </c>
      <c r="R23" s="100" t="s">
        <v>24</v>
      </c>
      <c r="S23" s="90" t="s">
        <v>25</v>
      </c>
      <c r="T23" s="210" t="s">
        <v>1417</v>
      </c>
      <c r="U23" s="206" t="s">
        <v>1417</v>
      </c>
      <c r="V23" s="211" t="s">
        <v>1203</v>
      </c>
    </row>
    <row r="24" spans="1:22" ht="48">
      <c r="A24" s="4" t="s">
        <v>543</v>
      </c>
      <c r="B24" s="3" t="s">
        <v>1202</v>
      </c>
      <c r="C24" s="91" t="s">
        <v>60</v>
      </c>
      <c r="D24" s="98" t="s">
        <v>544</v>
      </c>
      <c r="E24" s="206" t="s">
        <v>1289</v>
      </c>
      <c r="F24" s="206" t="s">
        <v>1289</v>
      </c>
      <c r="G24" s="91" t="s">
        <v>9</v>
      </c>
      <c r="H24" s="98" t="s">
        <v>495</v>
      </c>
      <c r="I24" s="35" t="s">
        <v>13</v>
      </c>
      <c r="J24" s="207" t="s">
        <v>16</v>
      </c>
      <c r="K24" s="207" t="s">
        <v>19</v>
      </c>
      <c r="L24" s="237">
        <v>1333</v>
      </c>
      <c r="M24" s="237">
        <v>1316</v>
      </c>
      <c r="N24" s="35">
        <v>99</v>
      </c>
      <c r="O24" s="212" t="s">
        <v>62</v>
      </c>
      <c r="P24" s="98" t="s">
        <v>340</v>
      </c>
      <c r="Q24" s="238">
        <v>10250.676107638888</v>
      </c>
      <c r="R24" s="100" t="s">
        <v>24</v>
      </c>
      <c r="S24" s="98" t="s">
        <v>31</v>
      </c>
      <c r="T24" s="210" t="s">
        <v>1417</v>
      </c>
      <c r="U24" s="206" t="s">
        <v>1417</v>
      </c>
      <c r="V24" s="211" t="s">
        <v>1203</v>
      </c>
    </row>
    <row r="25" spans="1:22" ht="36">
      <c r="A25" s="4" t="s">
        <v>545</v>
      </c>
      <c r="B25" s="3" t="s">
        <v>1202</v>
      </c>
      <c r="C25" s="91" t="s">
        <v>60</v>
      </c>
      <c r="D25" s="98" t="s">
        <v>546</v>
      </c>
      <c r="E25" s="206" t="s">
        <v>1289</v>
      </c>
      <c r="F25" s="206" t="s">
        <v>1289</v>
      </c>
      <c r="G25" s="91" t="s">
        <v>9</v>
      </c>
      <c r="H25" s="98" t="s">
        <v>495</v>
      </c>
      <c r="I25" s="35" t="s">
        <v>13</v>
      </c>
      <c r="J25" s="207" t="s">
        <v>16</v>
      </c>
      <c r="K25" s="207" t="s">
        <v>19</v>
      </c>
      <c r="L25" s="237">
        <v>73</v>
      </c>
      <c r="M25" s="237">
        <v>65</v>
      </c>
      <c r="N25" s="35">
        <v>89</v>
      </c>
      <c r="O25" s="212" t="s">
        <v>62</v>
      </c>
      <c r="P25" s="98" t="s">
        <v>340</v>
      </c>
      <c r="Q25" s="238">
        <v>1101.6166666666666</v>
      </c>
      <c r="R25" s="100" t="s">
        <v>24</v>
      </c>
      <c r="S25" s="98" t="s">
        <v>31</v>
      </c>
      <c r="T25" s="210" t="s">
        <v>1417</v>
      </c>
      <c r="U25" s="206" t="s">
        <v>1417</v>
      </c>
      <c r="V25" s="211" t="s">
        <v>1203</v>
      </c>
    </row>
    <row r="26" spans="1:22" ht="60">
      <c r="A26" s="75" t="s">
        <v>1094</v>
      </c>
      <c r="B26" s="3" t="s">
        <v>1202</v>
      </c>
      <c r="C26" s="98" t="s">
        <v>371</v>
      </c>
      <c r="D26" s="242" t="s">
        <v>1211</v>
      </c>
      <c r="E26" s="206" t="s">
        <v>1289</v>
      </c>
      <c r="F26" s="206" t="s">
        <v>1289</v>
      </c>
      <c r="G26" s="206" t="s">
        <v>1289</v>
      </c>
      <c r="H26" s="206" t="s">
        <v>1418</v>
      </c>
      <c r="I26" s="206" t="s">
        <v>1289</v>
      </c>
      <c r="J26" s="206" t="s">
        <v>1289</v>
      </c>
      <c r="K26" s="206" t="s">
        <v>1289</v>
      </c>
      <c r="L26" s="243">
        <v>1100</v>
      </c>
      <c r="M26" s="243">
        <v>605</v>
      </c>
      <c r="N26" s="35">
        <v>55.000000000000007</v>
      </c>
      <c r="O26" s="206" t="s">
        <v>1289</v>
      </c>
      <c r="P26" s="206" t="s">
        <v>1289</v>
      </c>
      <c r="Q26" s="242">
        <v>42350</v>
      </c>
      <c r="R26" s="100" t="s">
        <v>1289</v>
      </c>
      <c r="S26" s="98">
        <v>0</v>
      </c>
      <c r="T26" s="210" t="s">
        <v>1417</v>
      </c>
      <c r="U26" s="206" t="s">
        <v>1417</v>
      </c>
      <c r="V26" s="244" t="s">
        <v>1209</v>
      </c>
    </row>
    <row r="27" spans="1:22" ht="48">
      <c r="A27" s="4" t="s">
        <v>564</v>
      </c>
      <c r="B27" s="3" t="s">
        <v>1202</v>
      </c>
      <c r="C27" s="91" t="s">
        <v>60</v>
      </c>
      <c r="D27" s="98" t="s">
        <v>565</v>
      </c>
      <c r="E27" s="206" t="s">
        <v>1289</v>
      </c>
      <c r="F27" s="206" t="s">
        <v>1289</v>
      </c>
      <c r="G27" s="91" t="s">
        <v>8</v>
      </c>
      <c r="H27" s="98" t="s">
        <v>566</v>
      </c>
      <c r="I27" s="35" t="s">
        <v>13</v>
      </c>
      <c r="J27" s="207" t="s">
        <v>16</v>
      </c>
      <c r="K27" s="207" t="s">
        <v>19</v>
      </c>
      <c r="L27" s="237">
        <v>543</v>
      </c>
      <c r="M27" s="237">
        <v>512</v>
      </c>
      <c r="N27" s="35">
        <v>94</v>
      </c>
      <c r="O27" s="212" t="s">
        <v>62</v>
      </c>
      <c r="P27" s="90" t="s">
        <v>63</v>
      </c>
      <c r="Q27" s="238">
        <v>4985.6576000000005</v>
      </c>
      <c r="R27" s="100" t="s">
        <v>24</v>
      </c>
      <c r="S27" s="98" t="s">
        <v>37</v>
      </c>
      <c r="T27" s="210" t="s">
        <v>1417</v>
      </c>
      <c r="U27" s="206" t="s">
        <v>1417</v>
      </c>
      <c r="V27" s="211" t="s">
        <v>1203</v>
      </c>
    </row>
    <row r="28" spans="1:22" ht="36">
      <c r="A28" s="4" t="s">
        <v>528</v>
      </c>
      <c r="B28" s="3" t="s">
        <v>1202</v>
      </c>
      <c r="C28" s="91" t="s">
        <v>60</v>
      </c>
      <c r="D28" s="206" t="s">
        <v>1289</v>
      </c>
      <c r="E28" s="206" t="s">
        <v>1289</v>
      </c>
      <c r="F28" s="206" t="s">
        <v>1289</v>
      </c>
      <c r="G28" s="91" t="s">
        <v>8</v>
      </c>
      <c r="H28" s="206" t="s">
        <v>1418</v>
      </c>
      <c r="I28" s="35" t="s">
        <v>13</v>
      </c>
      <c r="J28" s="207" t="s">
        <v>16</v>
      </c>
      <c r="K28" s="207" t="s">
        <v>19</v>
      </c>
      <c r="L28" s="237">
        <v>18501</v>
      </c>
      <c r="M28" s="237">
        <v>13899</v>
      </c>
      <c r="N28" s="35">
        <v>75</v>
      </c>
      <c r="O28" s="212" t="s">
        <v>62</v>
      </c>
      <c r="P28" s="90" t="s">
        <v>63</v>
      </c>
      <c r="Q28" s="238">
        <v>172521.33750000002</v>
      </c>
      <c r="R28" s="100" t="s">
        <v>24</v>
      </c>
      <c r="S28" s="90" t="s">
        <v>25</v>
      </c>
      <c r="T28" s="210" t="s">
        <v>1417</v>
      </c>
      <c r="U28" s="206" t="s">
        <v>1417</v>
      </c>
      <c r="V28" s="211" t="s">
        <v>1203</v>
      </c>
    </row>
    <row r="29" spans="1:22" ht="72">
      <c r="A29" s="4" t="s">
        <v>567</v>
      </c>
      <c r="B29" s="3" t="s">
        <v>1202</v>
      </c>
      <c r="C29" s="91" t="s">
        <v>60</v>
      </c>
      <c r="D29" s="98" t="s">
        <v>568</v>
      </c>
      <c r="E29" s="206" t="s">
        <v>1289</v>
      </c>
      <c r="F29" s="206" t="s">
        <v>1289</v>
      </c>
      <c r="G29" s="91" t="s">
        <v>8</v>
      </c>
      <c r="H29" s="98" t="s">
        <v>569</v>
      </c>
      <c r="I29" s="35" t="s">
        <v>812</v>
      </c>
      <c r="J29" s="207" t="s">
        <v>16</v>
      </c>
      <c r="K29" s="207" t="s">
        <v>19</v>
      </c>
      <c r="L29" s="237">
        <v>146</v>
      </c>
      <c r="M29" s="237">
        <v>135</v>
      </c>
      <c r="N29" s="35">
        <v>92</v>
      </c>
      <c r="O29" s="212" t="s">
        <v>62</v>
      </c>
      <c r="P29" s="90" t="s">
        <v>63</v>
      </c>
      <c r="Q29" s="238">
        <v>4368.5600000000004</v>
      </c>
      <c r="R29" s="100" t="s">
        <v>24</v>
      </c>
      <c r="S29" s="98" t="s">
        <v>37</v>
      </c>
      <c r="T29" s="210" t="s">
        <v>1417</v>
      </c>
      <c r="U29" s="206" t="s">
        <v>1417</v>
      </c>
      <c r="V29" s="211" t="s">
        <v>1203</v>
      </c>
    </row>
    <row r="30" spans="1:22" ht="72">
      <c r="A30" s="4" t="s">
        <v>489</v>
      </c>
      <c r="B30" s="3" t="s">
        <v>1202</v>
      </c>
      <c r="C30" s="91" t="s">
        <v>60</v>
      </c>
      <c r="D30" s="98" t="s">
        <v>490</v>
      </c>
      <c r="E30" s="206" t="s">
        <v>1289</v>
      </c>
      <c r="F30" s="206" t="s">
        <v>1289</v>
      </c>
      <c r="G30" s="91" t="s">
        <v>8</v>
      </c>
      <c r="H30" s="98" t="s">
        <v>491</v>
      </c>
      <c r="I30" s="35" t="s">
        <v>812</v>
      </c>
      <c r="J30" s="207" t="s">
        <v>16</v>
      </c>
      <c r="K30" s="207" t="s">
        <v>19</v>
      </c>
      <c r="L30" s="237">
        <v>2469</v>
      </c>
      <c r="M30" s="237">
        <v>1894</v>
      </c>
      <c r="N30" s="35">
        <v>77</v>
      </c>
      <c r="O30" s="212" t="s">
        <v>62</v>
      </c>
      <c r="P30" s="90" t="s">
        <v>62</v>
      </c>
      <c r="Q30" s="238">
        <v>103530.58559999999</v>
      </c>
      <c r="R30" s="100" t="s">
        <v>24</v>
      </c>
      <c r="S30" s="90" t="s">
        <v>25</v>
      </c>
      <c r="T30" s="210" t="s">
        <v>1417</v>
      </c>
      <c r="U30" s="206" t="s">
        <v>1417</v>
      </c>
      <c r="V30" s="211" t="s">
        <v>1203</v>
      </c>
    </row>
    <row r="31" spans="1:22" ht="72">
      <c r="A31" s="4" t="s">
        <v>570</v>
      </c>
      <c r="B31" s="3" t="s">
        <v>1202</v>
      </c>
      <c r="C31" s="91" t="s">
        <v>60</v>
      </c>
      <c r="D31" s="98" t="s">
        <v>490</v>
      </c>
      <c r="E31" s="206" t="s">
        <v>1289</v>
      </c>
      <c r="F31" s="206" t="s">
        <v>1289</v>
      </c>
      <c r="G31" s="91" t="s">
        <v>8</v>
      </c>
      <c r="H31" s="98" t="s">
        <v>491</v>
      </c>
      <c r="I31" s="35" t="s">
        <v>812</v>
      </c>
      <c r="J31" s="207" t="s">
        <v>16</v>
      </c>
      <c r="K31" s="207" t="s">
        <v>19</v>
      </c>
      <c r="L31" s="237">
        <v>654</v>
      </c>
      <c r="M31" s="237">
        <v>589</v>
      </c>
      <c r="N31" s="35">
        <v>90</v>
      </c>
      <c r="O31" s="212" t="s">
        <v>62</v>
      </c>
      <c r="P31" s="90" t="s">
        <v>62</v>
      </c>
      <c r="Q31" s="238">
        <v>32196.153599999994</v>
      </c>
      <c r="R31" s="100" t="s">
        <v>24</v>
      </c>
      <c r="S31" s="98" t="s">
        <v>37</v>
      </c>
      <c r="T31" s="210" t="s">
        <v>1417</v>
      </c>
      <c r="U31" s="206" t="s">
        <v>1417</v>
      </c>
      <c r="V31" s="211" t="s">
        <v>1203</v>
      </c>
    </row>
    <row r="32" spans="1:22" ht="72">
      <c r="A32" s="4" t="s">
        <v>492</v>
      </c>
      <c r="B32" s="3" t="s">
        <v>1202</v>
      </c>
      <c r="C32" s="91" t="s">
        <v>60</v>
      </c>
      <c r="D32" s="98" t="s">
        <v>490</v>
      </c>
      <c r="E32" s="206" t="s">
        <v>1289</v>
      </c>
      <c r="F32" s="206" t="s">
        <v>1289</v>
      </c>
      <c r="G32" s="91" t="s">
        <v>8</v>
      </c>
      <c r="H32" s="98" t="s">
        <v>491</v>
      </c>
      <c r="I32" s="35" t="s">
        <v>812</v>
      </c>
      <c r="J32" s="207" t="s">
        <v>16</v>
      </c>
      <c r="K32" s="207" t="s">
        <v>19</v>
      </c>
      <c r="L32" s="237">
        <v>3824</v>
      </c>
      <c r="M32" s="237">
        <v>3169</v>
      </c>
      <c r="N32" s="35">
        <v>83</v>
      </c>
      <c r="O32" s="212" t="s">
        <v>62</v>
      </c>
      <c r="P32" s="90" t="s">
        <v>62</v>
      </c>
      <c r="Q32" s="238">
        <v>127112.788925</v>
      </c>
      <c r="R32" s="100" t="s">
        <v>24</v>
      </c>
      <c r="S32" s="90" t="s">
        <v>25</v>
      </c>
      <c r="T32" s="210" t="s">
        <v>1417</v>
      </c>
      <c r="U32" s="206" t="s">
        <v>1417</v>
      </c>
      <c r="V32" s="211" t="s">
        <v>1203</v>
      </c>
    </row>
    <row r="33" spans="1:22" ht="72">
      <c r="A33" s="4" t="s">
        <v>571</v>
      </c>
      <c r="B33" s="3" t="s">
        <v>1202</v>
      </c>
      <c r="C33" s="91" t="s">
        <v>60</v>
      </c>
      <c r="D33" s="98" t="s">
        <v>490</v>
      </c>
      <c r="E33" s="206" t="s">
        <v>1289</v>
      </c>
      <c r="F33" s="206" t="s">
        <v>1289</v>
      </c>
      <c r="G33" s="91" t="s">
        <v>8</v>
      </c>
      <c r="H33" s="98" t="s">
        <v>491</v>
      </c>
      <c r="I33" s="35" t="s">
        <v>812</v>
      </c>
      <c r="J33" s="207" t="s">
        <v>16</v>
      </c>
      <c r="K33" s="207" t="s">
        <v>19</v>
      </c>
      <c r="L33" s="237">
        <v>948</v>
      </c>
      <c r="M33" s="237">
        <v>867</v>
      </c>
      <c r="N33" s="35">
        <v>91</v>
      </c>
      <c r="O33" s="212" t="s">
        <v>62</v>
      </c>
      <c r="P33" s="90" t="s">
        <v>62</v>
      </c>
      <c r="Q33" s="238">
        <v>42633.235140625002</v>
      </c>
      <c r="R33" s="100" t="s">
        <v>24</v>
      </c>
      <c r="S33" s="98" t="s">
        <v>37</v>
      </c>
      <c r="T33" s="210" t="s">
        <v>1417</v>
      </c>
      <c r="U33" s="206" t="s">
        <v>1417</v>
      </c>
      <c r="V33" s="211" t="s">
        <v>1203</v>
      </c>
    </row>
    <row r="34" spans="1:22" ht="36">
      <c r="A34" s="75" t="s">
        <v>1212</v>
      </c>
      <c r="B34" s="3" t="s">
        <v>1202</v>
      </c>
      <c r="C34" s="98" t="s">
        <v>371</v>
      </c>
      <c r="D34" s="103" t="s">
        <v>1213</v>
      </c>
      <c r="E34" s="222" t="s">
        <v>1299</v>
      </c>
      <c r="F34" s="206" t="s">
        <v>1289</v>
      </c>
      <c r="G34" s="242" t="s">
        <v>8</v>
      </c>
      <c r="H34" s="206" t="s">
        <v>1418</v>
      </c>
      <c r="I34" s="35" t="s">
        <v>852</v>
      </c>
      <c r="J34" s="98" t="s">
        <v>18</v>
      </c>
      <c r="K34" s="98" t="s">
        <v>883</v>
      </c>
      <c r="L34" s="243">
        <v>23800</v>
      </c>
      <c r="M34" s="243">
        <v>20161</v>
      </c>
      <c r="N34" s="35">
        <v>85</v>
      </c>
      <c r="O34" s="212" t="s">
        <v>62</v>
      </c>
      <c r="P34" s="90" t="s">
        <v>62</v>
      </c>
      <c r="Q34" s="272" t="s">
        <v>1491</v>
      </c>
      <c r="R34" s="100" t="s">
        <v>24</v>
      </c>
      <c r="S34" s="270" t="s">
        <v>1214</v>
      </c>
      <c r="T34" s="94">
        <v>2013</v>
      </c>
      <c r="U34" s="242" t="s">
        <v>111</v>
      </c>
      <c r="V34" s="244" t="s">
        <v>1215</v>
      </c>
    </row>
    <row r="35" spans="1:22" ht="48">
      <c r="A35" s="4" t="s">
        <v>1219</v>
      </c>
      <c r="B35" s="3" t="s">
        <v>1202</v>
      </c>
      <c r="C35" s="89" t="s">
        <v>60</v>
      </c>
      <c r="D35" s="35" t="s">
        <v>1220</v>
      </c>
      <c r="E35" s="222" t="s">
        <v>1299</v>
      </c>
      <c r="F35" s="206" t="s">
        <v>1289</v>
      </c>
      <c r="G35" s="105" t="s">
        <v>8</v>
      </c>
      <c r="H35" s="206" t="s">
        <v>1418</v>
      </c>
      <c r="I35" s="35" t="s">
        <v>852</v>
      </c>
      <c r="J35" s="89" t="s">
        <v>18</v>
      </c>
      <c r="K35" s="90" t="s">
        <v>1060</v>
      </c>
      <c r="L35" s="208">
        <v>1400</v>
      </c>
      <c r="M35" s="208">
        <v>882</v>
      </c>
      <c r="N35" s="35">
        <v>63</v>
      </c>
      <c r="O35" s="35" t="s">
        <v>63</v>
      </c>
      <c r="P35" s="90" t="s">
        <v>63</v>
      </c>
      <c r="Q35" s="208" t="s">
        <v>1498</v>
      </c>
      <c r="R35" s="100" t="s">
        <v>24</v>
      </c>
      <c r="S35" s="94" t="s">
        <v>1422</v>
      </c>
      <c r="T35" s="94">
        <v>38899</v>
      </c>
      <c r="U35" s="89">
        <v>2015</v>
      </c>
      <c r="V35" s="276" t="s">
        <v>1209</v>
      </c>
    </row>
    <row r="36" spans="1:22" ht="48">
      <c r="A36" s="4" t="s">
        <v>547</v>
      </c>
      <c r="B36" s="3" t="s">
        <v>1202</v>
      </c>
      <c r="C36" s="91" t="s">
        <v>60</v>
      </c>
      <c r="D36" s="98" t="s">
        <v>548</v>
      </c>
      <c r="E36" s="206" t="s">
        <v>1289</v>
      </c>
      <c r="F36" s="206" t="s">
        <v>1289</v>
      </c>
      <c r="G36" s="91" t="s">
        <v>9</v>
      </c>
      <c r="H36" s="98" t="s">
        <v>495</v>
      </c>
      <c r="I36" s="35" t="s">
        <v>13</v>
      </c>
      <c r="J36" s="207" t="s">
        <v>16</v>
      </c>
      <c r="K36" s="207" t="s">
        <v>19</v>
      </c>
      <c r="L36" s="237">
        <v>1518</v>
      </c>
      <c r="M36" s="237">
        <v>1509</v>
      </c>
      <c r="N36" s="35">
        <v>99</v>
      </c>
      <c r="O36" s="212" t="s">
        <v>62</v>
      </c>
      <c r="P36" s="98" t="s">
        <v>340</v>
      </c>
      <c r="Q36" s="238">
        <v>10877.133307291668</v>
      </c>
      <c r="R36" s="100" t="s">
        <v>24</v>
      </c>
      <c r="S36" s="98" t="s">
        <v>31</v>
      </c>
      <c r="T36" s="210" t="s">
        <v>1417</v>
      </c>
      <c r="U36" s="206" t="s">
        <v>1417</v>
      </c>
      <c r="V36" s="211" t="s">
        <v>1203</v>
      </c>
    </row>
    <row r="37" spans="1:22" ht="36">
      <c r="A37" s="4" t="s">
        <v>493</v>
      </c>
      <c r="B37" s="3" t="s">
        <v>1202</v>
      </c>
      <c r="C37" s="91" t="s">
        <v>60</v>
      </c>
      <c r="D37" s="98" t="s">
        <v>494</v>
      </c>
      <c r="E37" s="206" t="s">
        <v>1289</v>
      </c>
      <c r="F37" s="206" t="s">
        <v>1289</v>
      </c>
      <c r="G37" s="91" t="s">
        <v>9</v>
      </c>
      <c r="H37" s="98" t="s">
        <v>495</v>
      </c>
      <c r="I37" s="35" t="s">
        <v>13</v>
      </c>
      <c r="J37" s="207" t="s">
        <v>16</v>
      </c>
      <c r="K37" s="207" t="s">
        <v>19</v>
      </c>
      <c r="L37" s="237" t="s">
        <v>1292</v>
      </c>
      <c r="M37" s="237" t="s">
        <v>1292</v>
      </c>
      <c r="N37" s="35" t="s">
        <v>1292</v>
      </c>
      <c r="O37" s="212" t="s">
        <v>62</v>
      </c>
      <c r="P37" s="98" t="s">
        <v>340</v>
      </c>
      <c r="Q37" s="238" t="s">
        <v>1292</v>
      </c>
      <c r="R37" s="100" t="s">
        <v>496</v>
      </c>
      <c r="S37" s="90" t="s">
        <v>25</v>
      </c>
      <c r="T37" s="210" t="s">
        <v>1417</v>
      </c>
      <c r="U37" s="206" t="s">
        <v>1417</v>
      </c>
      <c r="V37" s="211" t="s">
        <v>1203</v>
      </c>
    </row>
    <row r="38" spans="1:22" ht="84">
      <c r="A38" s="4" t="s">
        <v>497</v>
      </c>
      <c r="B38" s="3" t="s">
        <v>1202</v>
      </c>
      <c r="C38" s="91" t="s">
        <v>60</v>
      </c>
      <c r="D38" s="98" t="s">
        <v>498</v>
      </c>
      <c r="E38" s="206" t="s">
        <v>1289</v>
      </c>
      <c r="F38" s="206" t="s">
        <v>1289</v>
      </c>
      <c r="G38" s="91" t="s">
        <v>8</v>
      </c>
      <c r="H38" s="98" t="s">
        <v>499</v>
      </c>
      <c r="I38" s="35" t="s">
        <v>13</v>
      </c>
      <c r="J38" s="207" t="s">
        <v>16</v>
      </c>
      <c r="K38" s="207" t="s">
        <v>19</v>
      </c>
      <c r="L38" s="237">
        <v>91</v>
      </c>
      <c r="M38" s="237">
        <v>87</v>
      </c>
      <c r="N38" s="35">
        <v>95</v>
      </c>
      <c r="O38" s="212" t="s">
        <v>62</v>
      </c>
      <c r="P38" s="90" t="s">
        <v>63</v>
      </c>
      <c r="Q38" s="238">
        <v>7599.1781249999995</v>
      </c>
      <c r="R38" s="100" t="s">
        <v>24</v>
      </c>
      <c r="S38" s="90" t="s">
        <v>25</v>
      </c>
      <c r="T38" s="210" t="s">
        <v>1417</v>
      </c>
      <c r="U38" s="206" t="s">
        <v>1417</v>
      </c>
      <c r="V38" s="211" t="s">
        <v>1203</v>
      </c>
    </row>
    <row r="39" spans="1:22" ht="84">
      <c r="A39" s="4" t="s">
        <v>572</v>
      </c>
      <c r="B39" s="3" t="s">
        <v>1202</v>
      </c>
      <c r="C39" s="91" t="s">
        <v>60</v>
      </c>
      <c r="D39" s="98" t="s">
        <v>498</v>
      </c>
      <c r="E39" s="206" t="s">
        <v>1289</v>
      </c>
      <c r="F39" s="206" t="s">
        <v>1289</v>
      </c>
      <c r="G39" s="91" t="s">
        <v>8</v>
      </c>
      <c r="H39" s="98" t="s">
        <v>499</v>
      </c>
      <c r="I39" s="35" t="s">
        <v>13</v>
      </c>
      <c r="J39" s="207" t="s">
        <v>16</v>
      </c>
      <c r="K39" s="207" t="s">
        <v>19</v>
      </c>
      <c r="L39" s="237">
        <v>64</v>
      </c>
      <c r="M39" s="237">
        <v>63</v>
      </c>
      <c r="N39" s="35">
        <v>98</v>
      </c>
      <c r="O39" s="212" t="s">
        <v>62</v>
      </c>
      <c r="P39" s="90" t="s">
        <v>63</v>
      </c>
      <c r="Q39" s="238">
        <v>9844.6906250000011</v>
      </c>
      <c r="R39" s="100" t="s">
        <v>24</v>
      </c>
      <c r="S39" s="98" t="s">
        <v>37</v>
      </c>
      <c r="T39" s="210" t="s">
        <v>1417</v>
      </c>
      <c r="U39" s="206" t="s">
        <v>1417</v>
      </c>
      <c r="V39" s="211" t="s">
        <v>1203</v>
      </c>
    </row>
    <row r="40" spans="1:22" ht="84">
      <c r="A40" s="4" t="s">
        <v>573</v>
      </c>
      <c r="B40" s="3" t="s">
        <v>1202</v>
      </c>
      <c r="C40" s="91" t="s">
        <v>60</v>
      </c>
      <c r="D40" s="98" t="s">
        <v>498</v>
      </c>
      <c r="E40" s="206" t="s">
        <v>1289</v>
      </c>
      <c r="F40" s="206" t="s">
        <v>1289</v>
      </c>
      <c r="G40" s="91" t="s">
        <v>8</v>
      </c>
      <c r="H40" s="98" t="s">
        <v>499</v>
      </c>
      <c r="I40" s="35" t="s">
        <v>13</v>
      </c>
      <c r="J40" s="207" t="s">
        <v>16</v>
      </c>
      <c r="K40" s="207" t="s">
        <v>19</v>
      </c>
      <c r="L40" s="237">
        <v>64</v>
      </c>
      <c r="M40" s="237">
        <v>63</v>
      </c>
      <c r="N40" s="35">
        <v>98</v>
      </c>
      <c r="O40" s="212" t="s">
        <v>62</v>
      </c>
      <c r="P40" s="90" t="s">
        <v>63</v>
      </c>
      <c r="Q40" s="238">
        <v>14374.456250000001</v>
      </c>
      <c r="R40" s="100" t="s">
        <v>24</v>
      </c>
      <c r="S40" s="98" t="s">
        <v>37</v>
      </c>
      <c r="T40" s="210" t="s">
        <v>1417</v>
      </c>
      <c r="U40" s="206" t="s">
        <v>1417</v>
      </c>
      <c r="V40" s="211" t="s">
        <v>1203</v>
      </c>
    </row>
    <row r="41" spans="1:22" ht="84">
      <c r="A41" s="4" t="s">
        <v>500</v>
      </c>
      <c r="B41" s="3" t="s">
        <v>1202</v>
      </c>
      <c r="C41" s="91" t="s">
        <v>60</v>
      </c>
      <c r="D41" s="98" t="s">
        <v>498</v>
      </c>
      <c r="E41" s="206" t="s">
        <v>1289</v>
      </c>
      <c r="F41" s="206" t="s">
        <v>1289</v>
      </c>
      <c r="G41" s="91" t="s">
        <v>8</v>
      </c>
      <c r="H41" s="98" t="s">
        <v>499</v>
      </c>
      <c r="I41" s="35" t="s">
        <v>13</v>
      </c>
      <c r="J41" s="207" t="s">
        <v>16</v>
      </c>
      <c r="K41" s="207" t="s">
        <v>19</v>
      </c>
      <c r="L41" s="237">
        <v>91</v>
      </c>
      <c r="M41" s="237">
        <v>84</v>
      </c>
      <c r="N41" s="35">
        <v>92</v>
      </c>
      <c r="O41" s="212" t="s">
        <v>62</v>
      </c>
      <c r="P41" s="90" t="s">
        <v>63</v>
      </c>
      <c r="Q41" s="238">
        <v>8974.3499999999985</v>
      </c>
      <c r="R41" s="100" t="s">
        <v>24</v>
      </c>
      <c r="S41" s="90" t="s">
        <v>25</v>
      </c>
      <c r="T41" s="210" t="s">
        <v>1417</v>
      </c>
      <c r="U41" s="206" t="s">
        <v>1417</v>
      </c>
      <c r="V41" s="211" t="s">
        <v>1203</v>
      </c>
    </row>
    <row r="42" spans="1:22" ht="72">
      <c r="A42" s="4" t="s">
        <v>501</v>
      </c>
      <c r="B42" s="3" t="s">
        <v>1202</v>
      </c>
      <c r="C42" s="91" t="s">
        <v>60</v>
      </c>
      <c r="D42" s="98" t="s">
        <v>502</v>
      </c>
      <c r="E42" s="206" t="s">
        <v>1289</v>
      </c>
      <c r="F42" s="206" t="s">
        <v>1289</v>
      </c>
      <c r="G42" s="91" t="s">
        <v>12</v>
      </c>
      <c r="H42" s="98" t="s">
        <v>503</v>
      </c>
      <c r="I42" s="35" t="s">
        <v>964</v>
      </c>
      <c r="J42" s="207" t="s">
        <v>16</v>
      </c>
      <c r="K42" s="207" t="s">
        <v>19</v>
      </c>
      <c r="L42" s="237">
        <v>69</v>
      </c>
      <c r="M42" s="237">
        <v>67</v>
      </c>
      <c r="N42" s="35">
        <v>97</v>
      </c>
      <c r="O42" s="212" t="s">
        <v>62</v>
      </c>
      <c r="P42" s="90" t="s">
        <v>62</v>
      </c>
      <c r="Q42" s="238">
        <v>17605.087499999998</v>
      </c>
      <c r="R42" s="100" t="s">
        <v>24</v>
      </c>
      <c r="S42" s="90" t="s">
        <v>25</v>
      </c>
      <c r="T42" s="210" t="s">
        <v>1417</v>
      </c>
      <c r="U42" s="206" t="s">
        <v>1417</v>
      </c>
      <c r="V42" s="211" t="s">
        <v>1203</v>
      </c>
    </row>
    <row r="43" spans="1:22" ht="84">
      <c r="A43" s="4" t="s">
        <v>574</v>
      </c>
      <c r="B43" s="3" t="s">
        <v>1202</v>
      </c>
      <c r="C43" s="91" t="s">
        <v>60</v>
      </c>
      <c r="D43" s="98" t="s">
        <v>498</v>
      </c>
      <c r="E43" s="206" t="s">
        <v>1289</v>
      </c>
      <c r="F43" s="206" t="s">
        <v>1289</v>
      </c>
      <c r="G43" s="91" t="s">
        <v>8</v>
      </c>
      <c r="H43" s="98" t="s">
        <v>499</v>
      </c>
      <c r="I43" s="35" t="s">
        <v>13</v>
      </c>
      <c r="J43" s="207" t="s">
        <v>16</v>
      </c>
      <c r="K43" s="207" t="s">
        <v>19</v>
      </c>
      <c r="L43" s="237">
        <v>55</v>
      </c>
      <c r="M43" s="237">
        <v>54</v>
      </c>
      <c r="N43" s="35">
        <v>98</v>
      </c>
      <c r="O43" s="212" t="s">
        <v>62</v>
      </c>
      <c r="P43" s="90" t="s">
        <v>63</v>
      </c>
      <c r="Q43" s="238">
        <v>8024.94</v>
      </c>
      <c r="R43" s="100" t="s">
        <v>24</v>
      </c>
      <c r="S43" s="98" t="s">
        <v>37</v>
      </c>
      <c r="T43" s="210" t="s">
        <v>1417</v>
      </c>
      <c r="U43" s="206" t="s">
        <v>1417</v>
      </c>
      <c r="V43" s="211" t="s">
        <v>1203</v>
      </c>
    </row>
    <row r="44" spans="1:22" ht="84">
      <c r="A44" s="4" t="s">
        <v>575</v>
      </c>
      <c r="B44" s="3" t="s">
        <v>1202</v>
      </c>
      <c r="C44" s="91" t="s">
        <v>60</v>
      </c>
      <c r="D44" s="98" t="s">
        <v>498</v>
      </c>
      <c r="E44" s="206" t="s">
        <v>1289</v>
      </c>
      <c r="F44" s="206" t="s">
        <v>1289</v>
      </c>
      <c r="G44" s="91" t="s">
        <v>8</v>
      </c>
      <c r="H44" s="98" t="s">
        <v>499</v>
      </c>
      <c r="I44" s="35" t="s">
        <v>13</v>
      </c>
      <c r="J44" s="207" t="s">
        <v>16</v>
      </c>
      <c r="K44" s="207" t="s">
        <v>19</v>
      </c>
      <c r="L44" s="237">
        <v>55</v>
      </c>
      <c r="M44" s="237">
        <v>54</v>
      </c>
      <c r="N44" s="35">
        <v>98</v>
      </c>
      <c r="O44" s="212" t="s">
        <v>62</v>
      </c>
      <c r="P44" s="90" t="s">
        <v>63</v>
      </c>
      <c r="Q44" s="238">
        <v>7054.3309374999999</v>
      </c>
      <c r="R44" s="100" t="s">
        <v>24</v>
      </c>
      <c r="S44" s="98" t="s">
        <v>37</v>
      </c>
      <c r="T44" s="210" t="s">
        <v>1417</v>
      </c>
      <c r="U44" s="206" t="s">
        <v>1417</v>
      </c>
      <c r="V44" s="211" t="s">
        <v>1203</v>
      </c>
    </row>
    <row r="45" spans="1:22" ht="84">
      <c r="A45" s="4" t="s">
        <v>504</v>
      </c>
      <c r="B45" s="3" t="s">
        <v>1202</v>
      </c>
      <c r="C45" s="91" t="s">
        <v>60</v>
      </c>
      <c r="D45" s="98" t="s">
        <v>498</v>
      </c>
      <c r="E45" s="206" t="s">
        <v>1289</v>
      </c>
      <c r="F45" s="206" t="s">
        <v>1289</v>
      </c>
      <c r="G45" s="91" t="s">
        <v>8</v>
      </c>
      <c r="H45" s="98" t="s">
        <v>499</v>
      </c>
      <c r="I45" s="35" t="s">
        <v>13</v>
      </c>
      <c r="J45" s="207" t="s">
        <v>16</v>
      </c>
      <c r="K45" s="207" t="s">
        <v>19</v>
      </c>
      <c r="L45" s="237">
        <v>69</v>
      </c>
      <c r="M45" s="237">
        <v>67</v>
      </c>
      <c r="N45" s="35">
        <v>97</v>
      </c>
      <c r="O45" s="212" t="s">
        <v>62</v>
      </c>
      <c r="P45" s="90" t="s">
        <v>63</v>
      </c>
      <c r="Q45" s="238">
        <v>13413.4</v>
      </c>
      <c r="R45" s="100" t="s">
        <v>24</v>
      </c>
      <c r="S45" s="90" t="s">
        <v>25</v>
      </c>
      <c r="T45" s="210" t="s">
        <v>1417</v>
      </c>
      <c r="U45" s="206" t="s">
        <v>1417</v>
      </c>
      <c r="V45" s="211" t="s">
        <v>1203</v>
      </c>
    </row>
    <row r="46" spans="1:22" ht="36">
      <c r="A46" s="4" t="s">
        <v>1225</v>
      </c>
      <c r="B46" s="3" t="s">
        <v>1202</v>
      </c>
      <c r="C46" s="98" t="s">
        <v>854</v>
      </c>
      <c r="D46" s="103" t="s">
        <v>1226</v>
      </c>
      <c r="E46" s="222" t="s">
        <v>1299</v>
      </c>
      <c r="F46" s="117" t="s">
        <v>1299</v>
      </c>
      <c r="G46" s="242" t="s">
        <v>8</v>
      </c>
      <c r="H46" s="206" t="s">
        <v>1418</v>
      </c>
      <c r="I46" s="35" t="s">
        <v>852</v>
      </c>
      <c r="J46" s="98" t="s">
        <v>18</v>
      </c>
      <c r="K46" s="98" t="s">
        <v>881</v>
      </c>
      <c r="L46" s="243" t="s">
        <v>1293</v>
      </c>
      <c r="M46" s="243" t="s">
        <v>1293</v>
      </c>
      <c r="N46" s="35" t="s">
        <v>1293</v>
      </c>
      <c r="O46" s="212" t="s">
        <v>62</v>
      </c>
      <c r="P46" s="90" t="s">
        <v>63</v>
      </c>
      <c r="Q46" s="98" t="s">
        <v>1501</v>
      </c>
      <c r="R46" s="100" t="s">
        <v>24</v>
      </c>
      <c r="S46" s="90" t="s">
        <v>25</v>
      </c>
      <c r="T46" s="94">
        <v>2009</v>
      </c>
      <c r="U46" s="98">
        <v>2014</v>
      </c>
      <c r="V46" s="244" t="s">
        <v>1215</v>
      </c>
    </row>
    <row r="47" spans="1:22" ht="120">
      <c r="A47" s="4" t="s">
        <v>1221</v>
      </c>
      <c r="B47" s="3" t="s">
        <v>1202</v>
      </c>
      <c r="C47" s="98" t="s">
        <v>100</v>
      </c>
      <c r="D47" s="103" t="s">
        <v>1222</v>
      </c>
      <c r="E47" s="222" t="s">
        <v>1299</v>
      </c>
      <c r="F47" s="117" t="s">
        <v>1299</v>
      </c>
      <c r="G47" s="242" t="s">
        <v>8</v>
      </c>
      <c r="H47" s="206" t="s">
        <v>1418</v>
      </c>
      <c r="I47" s="35" t="s">
        <v>1029</v>
      </c>
      <c r="J47" s="98" t="s">
        <v>18</v>
      </c>
      <c r="K47" s="98" t="s">
        <v>883</v>
      </c>
      <c r="L47" s="243" t="s">
        <v>1223</v>
      </c>
      <c r="M47" s="243" t="s">
        <v>1224</v>
      </c>
      <c r="N47" s="264">
        <v>36.371499999999997</v>
      </c>
      <c r="O47" s="212" t="s">
        <v>62</v>
      </c>
      <c r="P47" s="98" t="s">
        <v>340</v>
      </c>
      <c r="Q47" s="243" t="s">
        <v>1502</v>
      </c>
      <c r="R47" s="100" t="s">
        <v>24</v>
      </c>
      <c r="S47" s="98" t="s">
        <v>201</v>
      </c>
      <c r="T47" s="94">
        <v>1961</v>
      </c>
      <c r="U47" s="206" t="s">
        <v>1417</v>
      </c>
      <c r="V47" s="276" t="s">
        <v>1209</v>
      </c>
    </row>
    <row r="48" spans="1:22" ht="72">
      <c r="A48" s="4" t="s">
        <v>576</v>
      </c>
      <c r="B48" s="3" t="s">
        <v>1202</v>
      </c>
      <c r="C48" s="91" t="s">
        <v>60</v>
      </c>
      <c r="D48" s="98" t="s">
        <v>577</v>
      </c>
      <c r="E48" s="206" t="s">
        <v>1289</v>
      </c>
      <c r="F48" s="206" t="s">
        <v>1289</v>
      </c>
      <c r="G48" s="91" t="s">
        <v>12</v>
      </c>
      <c r="H48" s="98" t="s">
        <v>503</v>
      </c>
      <c r="I48" s="35" t="s">
        <v>13</v>
      </c>
      <c r="J48" s="207" t="s">
        <v>16</v>
      </c>
      <c r="K48" s="207" t="s">
        <v>19</v>
      </c>
      <c r="L48" s="237">
        <v>1077</v>
      </c>
      <c r="M48" s="237">
        <v>1045</v>
      </c>
      <c r="N48" s="35">
        <v>97</v>
      </c>
      <c r="O48" s="212" t="s">
        <v>62</v>
      </c>
      <c r="P48" s="90" t="s">
        <v>62</v>
      </c>
      <c r="Q48" s="238">
        <v>16310.25</v>
      </c>
      <c r="R48" s="100" t="s">
        <v>24</v>
      </c>
      <c r="S48" s="98" t="s">
        <v>37</v>
      </c>
      <c r="T48" s="210" t="s">
        <v>1417</v>
      </c>
      <c r="U48" s="206" t="s">
        <v>1417</v>
      </c>
      <c r="V48" s="211" t="s">
        <v>1203</v>
      </c>
    </row>
    <row r="49" spans="1:22" ht="84">
      <c r="A49" s="4" t="s">
        <v>505</v>
      </c>
      <c r="B49" s="3" t="s">
        <v>1202</v>
      </c>
      <c r="C49" s="91" t="s">
        <v>60</v>
      </c>
      <c r="D49" s="98" t="s">
        <v>498</v>
      </c>
      <c r="E49" s="206" t="s">
        <v>1289</v>
      </c>
      <c r="F49" s="206" t="s">
        <v>1289</v>
      </c>
      <c r="G49" s="91" t="s">
        <v>8</v>
      </c>
      <c r="H49" s="206" t="s">
        <v>1418</v>
      </c>
      <c r="I49" s="35" t="s">
        <v>13</v>
      </c>
      <c r="J49" s="207" t="s">
        <v>16</v>
      </c>
      <c r="K49" s="207" t="s">
        <v>19</v>
      </c>
      <c r="L49" s="237">
        <v>14828</v>
      </c>
      <c r="M49" s="237">
        <v>13305</v>
      </c>
      <c r="N49" s="35">
        <v>90</v>
      </c>
      <c r="O49" s="212" t="s">
        <v>62</v>
      </c>
      <c r="P49" s="90" t="s">
        <v>63</v>
      </c>
      <c r="Q49" s="238">
        <v>33648</v>
      </c>
      <c r="R49" s="100" t="s">
        <v>24</v>
      </c>
      <c r="S49" s="90" t="s">
        <v>25</v>
      </c>
      <c r="T49" s="210" t="s">
        <v>1417</v>
      </c>
      <c r="U49" s="206" t="s">
        <v>1417</v>
      </c>
      <c r="V49" s="211" t="s">
        <v>1203</v>
      </c>
    </row>
    <row r="50" spans="1:22" ht="240">
      <c r="A50" s="4" t="s">
        <v>578</v>
      </c>
      <c r="B50" s="3" t="s">
        <v>1202</v>
      </c>
      <c r="C50" s="91" t="s">
        <v>60</v>
      </c>
      <c r="D50" s="98" t="s">
        <v>579</v>
      </c>
      <c r="E50" s="206" t="s">
        <v>1289</v>
      </c>
      <c r="F50" s="206" t="s">
        <v>1289</v>
      </c>
      <c r="G50" s="91" t="s">
        <v>8</v>
      </c>
      <c r="H50" s="98" t="s">
        <v>580</v>
      </c>
      <c r="I50" s="35" t="s">
        <v>964</v>
      </c>
      <c r="J50" s="207" t="s">
        <v>16</v>
      </c>
      <c r="K50" s="207" t="s">
        <v>19</v>
      </c>
      <c r="L50" s="237">
        <v>5444</v>
      </c>
      <c r="M50" s="237">
        <v>5041</v>
      </c>
      <c r="N50" s="35">
        <v>92</v>
      </c>
      <c r="O50" s="212" t="s">
        <v>62</v>
      </c>
      <c r="P50" s="90" t="s">
        <v>63</v>
      </c>
      <c r="Q50" s="238">
        <v>31204.70734375</v>
      </c>
      <c r="R50" s="100" t="s">
        <v>24</v>
      </c>
      <c r="S50" s="98" t="s">
        <v>37</v>
      </c>
      <c r="T50" s="210" t="s">
        <v>1417</v>
      </c>
      <c r="U50" s="206" t="s">
        <v>1417</v>
      </c>
      <c r="V50" s="211" t="s">
        <v>1203</v>
      </c>
    </row>
    <row r="51" spans="1:22" ht="84">
      <c r="A51" s="4" t="s">
        <v>506</v>
      </c>
      <c r="B51" s="3" t="s">
        <v>1202</v>
      </c>
      <c r="C51" s="91" t="s">
        <v>60</v>
      </c>
      <c r="D51" s="98" t="s">
        <v>498</v>
      </c>
      <c r="E51" s="206" t="s">
        <v>1289</v>
      </c>
      <c r="F51" s="206" t="s">
        <v>1289</v>
      </c>
      <c r="G51" s="91" t="s">
        <v>8</v>
      </c>
      <c r="H51" s="206" t="s">
        <v>1418</v>
      </c>
      <c r="I51" s="35" t="s">
        <v>13</v>
      </c>
      <c r="J51" s="207" t="s">
        <v>16</v>
      </c>
      <c r="K51" s="207" t="s">
        <v>19</v>
      </c>
      <c r="L51" s="237">
        <v>46</v>
      </c>
      <c r="M51" s="237">
        <v>42</v>
      </c>
      <c r="N51" s="35">
        <v>91</v>
      </c>
      <c r="O51" s="212" t="s">
        <v>62</v>
      </c>
      <c r="P51" s="90" t="s">
        <v>63</v>
      </c>
      <c r="Q51" s="238">
        <v>4810.5749999999998</v>
      </c>
      <c r="R51" s="100" t="s">
        <v>24</v>
      </c>
      <c r="S51" s="90" t="s">
        <v>25</v>
      </c>
      <c r="T51" s="210" t="s">
        <v>1417</v>
      </c>
      <c r="U51" s="206" t="s">
        <v>1417</v>
      </c>
      <c r="V51" s="211" t="s">
        <v>1203</v>
      </c>
    </row>
    <row r="52" spans="1:22" ht="84">
      <c r="A52" s="4" t="s">
        <v>581</v>
      </c>
      <c r="B52" s="3" t="s">
        <v>1202</v>
      </c>
      <c r="C52" s="91" t="s">
        <v>60</v>
      </c>
      <c r="D52" s="98" t="s">
        <v>498</v>
      </c>
      <c r="E52" s="206" t="s">
        <v>1289</v>
      </c>
      <c r="F52" s="206" t="s">
        <v>1289</v>
      </c>
      <c r="G52" s="91" t="s">
        <v>8</v>
      </c>
      <c r="H52" s="206" t="s">
        <v>1418</v>
      </c>
      <c r="I52" s="35" t="s">
        <v>13</v>
      </c>
      <c r="J52" s="207" t="s">
        <v>16</v>
      </c>
      <c r="K52" s="207" t="s">
        <v>19</v>
      </c>
      <c r="L52" s="237">
        <v>46</v>
      </c>
      <c r="M52" s="237">
        <v>44</v>
      </c>
      <c r="N52" s="35">
        <v>95</v>
      </c>
      <c r="O52" s="212" t="s">
        <v>62</v>
      </c>
      <c r="P52" s="90" t="s">
        <v>63</v>
      </c>
      <c r="Q52" s="238">
        <v>1680.1640625</v>
      </c>
      <c r="R52" s="100" t="s">
        <v>24</v>
      </c>
      <c r="S52" s="98" t="s">
        <v>37</v>
      </c>
      <c r="T52" s="210" t="s">
        <v>1417</v>
      </c>
      <c r="U52" s="206" t="s">
        <v>1417</v>
      </c>
      <c r="V52" s="211" t="s">
        <v>1203</v>
      </c>
    </row>
    <row r="53" spans="1:22" ht="36">
      <c r="A53" s="4" t="s">
        <v>549</v>
      </c>
      <c r="B53" s="3" t="s">
        <v>1202</v>
      </c>
      <c r="C53" s="91" t="s">
        <v>60</v>
      </c>
      <c r="D53" s="98" t="s">
        <v>550</v>
      </c>
      <c r="E53" s="206" t="s">
        <v>1289</v>
      </c>
      <c r="F53" s="206" t="s">
        <v>1289</v>
      </c>
      <c r="G53" s="91" t="s">
        <v>8</v>
      </c>
      <c r="H53" s="98" t="s">
        <v>551</v>
      </c>
      <c r="I53" s="35" t="s">
        <v>13</v>
      </c>
      <c r="J53" s="207" t="s">
        <v>18</v>
      </c>
      <c r="K53" s="207" t="s">
        <v>19</v>
      </c>
      <c r="L53" s="237">
        <v>62</v>
      </c>
      <c r="M53" s="237">
        <v>44</v>
      </c>
      <c r="N53" s="35">
        <v>71</v>
      </c>
      <c r="O53" s="212" t="s">
        <v>62</v>
      </c>
      <c r="P53" s="90" t="s">
        <v>63</v>
      </c>
      <c r="Q53" s="238">
        <v>300.21875</v>
      </c>
      <c r="R53" s="100" t="s">
        <v>24</v>
      </c>
      <c r="S53" s="98" t="s">
        <v>31</v>
      </c>
      <c r="T53" s="210" t="s">
        <v>1417</v>
      </c>
      <c r="U53" s="206" t="s">
        <v>1417</v>
      </c>
      <c r="V53" s="211" t="s">
        <v>1203</v>
      </c>
    </row>
    <row r="54" spans="1:22" ht="60">
      <c r="A54" s="4" t="s">
        <v>1227</v>
      </c>
      <c r="B54" s="3" t="s">
        <v>1202</v>
      </c>
      <c r="C54" s="98" t="s">
        <v>35</v>
      </c>
      <c r="D54" s="103" t="s">
        <v>1228</v>
      </c>
      <c r="E54" s="222" t="s">
        <v>1299</v>
      </c>
      <c r="F54" s="117" t="s">
        <v>1299</v>
      </c>
      <c r="G54" s="242" t="s">
        <v>8</v>
      </c>
      <c r="H54" s="206" t="s">
        <v>1418</v>
      </c>
      <c r="I54" s="35" t="s">
        <v>852</v>
      </c>
      <c r="J54" s="98" t="s">
        <v>16</v>
      </c>
      <c r="K54" s="98" t="s">
        <v>881</v>
      </c>
      <c r="L54" s="243">
        <v>16640</v>
      </c>
      <c r="M54" s="243" t="s">
        <v>1229</v>
      </c>
      <c r="N54" s="35">
        <v>40</v>
      </c>
      <c r="O54" s="212" t="s">
        <v>62</v>
      </c>
      <c r="P54" s="90" t="s">
        <v>62</v>
      </c>
      <c r="Q54" s="243" t="s">
        <v>1504</v>
      </c>
      <c r="R54" s="100" t="s">
        <v>24</v>
      </c>
      <c r="S54" s="98" t="s">
        <v>37</v>
      </c>
      <c r="T54" s="94">
        <v>1973</v>
      </c>
      <c r="U54" s="98" t="s">
        <v>1230</v>
      </c>
      <c r="V54" s="244" t="s">
        <v>1215</v>
      </c>
    </row>
    <row r="55" spans="1:22" ht="84">
      <c r="A55" s="4" t="s">
        <v>1231</v>
      </c>
      <c r="B55" s="3" t="s">
        <v>1202</v>
      </c>
      <c r="C55" s="98" t="s">
        <v>854</v>
      </c>
      <c r="D55" s="35" t="s">
        <v>1232</v>
      </c>
      <c r="E55" s="222" t="s">
        <v>1299</v>
      </c>
      <c r="F55" s="117" t="s">
        <v>1299</v>
      </c>
      <c r="G55" s="105" t="s">
        <v>8</v>
      </c>
      <c r="H55" s="206" t="s">
        <v>1418</v>
      </c>
      <c r="I55" s="35" t="s">
        <v>1059</v>
      </c>
      <c r="J55" s="90" t="s">
        <v>18</v>
      </c>
      <c r="K55" s="90" t="s">
        <v>1060</v>
      </c>
      <c r="L55" s="237">
        <v>11500</v>
      </c>
      <c r="M55" s="237">
        <v>5500</v>
      </c>
      <c r="N55" s="223">
        <v>48</v>
      </c>
      <c r="O55" s="212" t="s">
        <v>62</v>
      </c>
      <c r="P55" s="90" t="s">
        <v>62</v>
      </c>
      <c r="Q55" s="220" t="s">
        <v>1507</v>
      </c>
      <c r="R55" s="100" t="s">
        <v>24</v>
      </c>
      <c r="S55" s="90" t="s">
        <v>25</v>
      </c>
      <c r="T55" s="210" t="s">
        <v>1417</v>
      </c>
      <c r="U55" s="206" t="s">
        <v>1417</v>
      </c>
      <c r="V55" s="211" t="s">
        <v>1203</v>
      </c>
    </row>
    <row r="56" spans="1:22" ht="132">
      <c r="A56" s="4" t="s">
        <v>582</v>
      </c>
      <c r="B56" s="3" t="s">
        <v>1202</v>
      </c>
      <c r="C56" s="91" t="s">
        <v>60</v>
      </c>
      <c r="D56" s="98" t="s">
        <v>583</v>
      </c>
      <c r="E56" s="206" t="s">
        <v>1289</v>
      </c>
      <c r="F56" s="206" t="s">
        <v>1289</v>
      </c>
      <c r="G56" s="91" t="s">
        <v>9</v>
      </c>
      <c r="H56" s="98" t="s">
        <v>584</v>
      </c>
      <c r="I56" s="35" t="s">
        <v>13</v>
      </c>
      <c r="J56" s="207" t="s">
        <v>16</v>
      </c>
      <c r="K56" s="207" t="s">
        <v>612</v>
      </c>
      <c r="L56" s="237">
        <v>440</v>
      </c>
      <c r="M56" s="237">
        <v>429</v>
      </c>
      <c r="N56" s="35">
        <v>98</v>
      </c>
      <c r="O56" s="212" t="s">
        <v>62</v>
      </c>
      <c r="P56" s="90" t="s">
        <v>62</v>
      </c>
      <c r="Q56" s="238">
        <v>15334.743783333333</v>
      </c>
      <c r="R56" s="100" t="s">
        <v>24</v>
      </c>
      <c r="S56" s="98" t="s">
        <v>37</v>
      </c>
      <c r="T56" s="210" t="s">
        <v>1417</v>
      </c>
      <c r="U56" s="206" t="s">
        <v>1417</v>
      </c>
      <c r="V56" s="211" t="s">
        <v>1203</v>
      </c>
    </row>
    <row r="57" spans="1:22" ht="60">
      <c r="A57" s="47" t="s">
        <v>1206</v>
      </c>
      <c r="B57" s="3" t="s">
        <v>1202</v>
      </c>
      <c r="C57" s="105" t="s">
        <v>167</v>
      </c>
      <c r="D57" s="87" t="s">
        <v>894</v>
      </c>
      <c r="E57" s="206" t="s">
        <v>1289</v>
      </c>
      <c r="F57" s="206" t="s">
        <v>1289</v>
      </c>
      <c r="G57" s="91" t="s">
        <v>8</v>
      </c>
      <c r="H57" s="206" t="s">
        <v>1418</v>
      </c>
      <c r="I57" s="35" t="s">
        <v>13</v>
      </c>
      <c r="J57" s="207" t="s">
        <v>16</v>
      </c>
      <c r="K57" s="207" t="s">
        <v>19</v>
      </c>
      <c r="L57" s="279">
        <v>34881</v>
      </c>
      <c r="M57" s="279">
        <v>31597</v>
      </c>
      <c r="N57" s="35">
        <v>91</v>
      </c>
      <c r="O57" s="212" t="s">
        <v>62</v>
      </c>
      <c r="P57" s="212" t="s">
        <v>895</v>
      </c>
      <c r="Q57" s="61">
        <v>14965.506401999999</v>
      </c>
      <c r="R57" s="100" t="s">
        <v>1289</v>
      </c>
      <c r="S57" s="90" t="s">
        <v>896</v>
      </c>
      <c r="T57" s="210" t="s">
        <v>1417</v>
      </c>
      <c r="U57" s="206" t="s">
        <v>1417</v>
      </c>
      <c r="V57" s="211" t="s">
        <v>1203</v>
      </c>
    </row>
    <row r="58" spans="1:22" ht="60">
      <c r="A58" s="4" t="s">
        <v>585</v>
      </c>
      <c r="B58" s="3" t="s">
        <v>1202</v>
      </c>
      <c r="C58" s="91" t="s">
        <v>60</v>
      </c>
      <c r="D58" s="98" t="s">
        <v>586</v>
      </c>
      <c r="E58" s="206" t="s">
        <v>1289</v>
      </c>
      <c r="F58" s="206" t="s">
        <v>1289</v>
      </c>
      <c r="G58" s="91" t="s">
        <v>8</v>
      </c>
      <c r="H58" s="98" t="s">
        <v>491</v>
      </c>
      <c r="I58" s="35" t="s">
        <v>13</v>
      </c>
      <c r="J58" s="207" t="s">
        <v>16</v>
      </c>
      <c r="K58" s="207" t="s">
        <v>19</v>
      </c>
      <c r="L58" s="237">
        <v>94</v>
      </c>
      <c r="M58" s="237">
        <v>73</v>
      </c>
      <c r="N58" s="35">
        <v>78</v>
      </c>
      <c r="O58" s="212" t="s">
        <v>62</v>
      </c>
      <c r="P58" s="90" t="s">
        <v>62</v>
      </c>
      <c r="Q58" s="238">
        <v>940.95249999999999</v>
      </c>
      <c r="R58" s="100" t="s">
        <v>24</v>
      </c>
      <c r="S58" s="98" t="s">
        <v>37</v>
      </c>
      <c r="T58" s="210" t="s">
        <v>1417</v>
      </c>
      <c r="U58" s="206" t="s">
        <v>1417</v>
      </c>
      <c r="V58" s="211" t="s">
        <v>1203</v>
      </c>
    </row>
    <row r="59" spans="1:22" ht="60">
      <c r="A59" s="4" t="s">
        <v>554</v>
      </c>
      <c r="B59" s="3" t="s">
        <v>1202</v>
      </c>
      <c r="C59" s="91" t="s">
        <v>60</v>
      </c>
      <c r="D59" s="98" t="s">
        <v>555</v>
      </c>
      <c r="E59" s="206" t="s">
        <v>1289</v>
      </c>
      <c r="F59" s="206" t="s">
        <v>1289</v>
      </c>
      <c r="G59" s="91" t="s">
        <v>9</v>
      </c>
      <c r="H59" s="98" t="s">
        <v>556</v>
      </c>
      <c r="I59" s="35" t="s">
        <v>14</v>
      </c>
      <c r="J59" s="207" t="s">
        <v>16</v>
      </c>
      <c r="K59" s="207" t="s">
        <v>19</v>
      </c>
      <c r="L59" s="237">
        <v>5953</v>
      </c>
      <c r="M59" s="237">
        <v>5177</v>
      </c>
      <c r="N59" s="35">
        <v>87</v>
      </c>
      <c r="O59" s="212" t="s">
        <v>62</v>
      </c>
      <c r="P59" s="90" t="s">
        <v>62</v>
      </c>
      <c r="Q59" s="238">
        <v>18919.4175</v>
      </c>
      <c r="R59" s="100" t="s">
        <v>24</v>
      </c>
      <c r="S59" s="98" t="s">
        <v>31</v>
      </c>
      <c r="T59" s="210" t="s">
        <v>1417</v>
      </c>
      <c r="U59" s="206" t="s">
        <v>1417</v>
      </c>
      <c r="V59" s="211" t="s">
        <v>1203</v>
      </c>
    </row>
    <row r="60" spans="1:22" ht="96">
      <c r="A60" s="4" t="s">
        <v>507</v>
      </c>
      <c r="B60" s="3" t="s">
        <v>1202</v>
      </c>
      <c r="C60" s="91" t="s">
        <v>60</v>
      </c>
      <c r="D60" s="98" t="s">
        <v>508</v>
      </c>
      <c r="E60" s="206" t="s">
        <v>1289</v>
      </c>
      <c r="F60" s="206" t="s">
        <v>1289</v>
      </c>
      <c r="G60" s="91" t="s">
        <v>8</v>
      </c>
      <c r="H60" s="98" t="s">
        <v>509</v>
      </c>
      <c r="I60" s="35" t="s">
        <v>964</v>
      </c>
      <c r="J60" s="207" t="s">
        <v>18</v>
      </c>
      <c r="K60" s="207" t="s">
        <v>19</v>
      </c>
      <c r="L60" s="237">
        <v>1588</v>
      </c>
      <c r="M60" s="237">
        <v>1378</v>
      </c>
      <c r="N60" s="35">
        <v>87</v>
      </c>
      <c r="O60" s="212" t="s">
        <v>62</v>
      </c>
      <c r="P60" s="90" t="s">
        <v>63</v>
      </c>
      <c r="Q60" s="238">
        <v>78587.546700000006</v>
      </c>
      <c r="R60" s="100" t="s">
        <v>24</v>
      </c>
      <c r="S60" s="90" t="s">
        <v>25</v>
      </c>
      <c r="T60" s="210" t="s">
        <v>1417</v>
      </c>
      <c r="U60" s="206" t="s">
        <v>1417</v>
      </c>
      <c r="V60" s="211" t="s">
        <v>1203</v>
      </c>
    </row>
    <row r="61" spans="1:22" ht="36">
      <c r="A61" s="4" t="s">
        <v>1216</v>
      </c>
      <c r="B61" s="3" t="s">
        <v>1202</v>
      </c>
      <c r="C61" s="98" t="s">
        <v>371</v>
      </c>
      <c r="D61" s="103" t="s">
        <v>1217</v>
      </c>
      <c r="E61" s="222" t="s">
        <v>1299</v>
      </c>
      <c r="F61" s="206" t="s">
        <v>1289</v>
      </c>
      <c r="G61" s="242" t="s">
        <v>9</v>
      </c>
      <c r="H61" s="206" t="s">
        <v>1418</v>
      </c>
      <c r="I61" s="35" t="s">
        <v>818</v>
      </c>
      <c r="J61" s="98" t="s">
        <v>18</v>
      </c>
      <c r="K61" s="98" t="s">
        <v>883</v>
      </c>
      <c r="L61" s="243">
        <v>2000</v>
      </c>
      <c r="M61" s="243">
        <v>57</v>
      </c>
      <c r="N61" s="35">
        <v>3</v>
      </c>
      <c r="O61" s="212" t="s">
        <v>62</v>
      </c>
      <c r="P61" s="98" t="s">
        <v>340</v>
      </c>
      <c r="Q61" s="272" t="s">
        <v>1524</v>
      </c>
      <c r="R61" s="100" t="s">
        <v>24</v>
      </c>
      <c r="S61" s="98" t="s">
        <v>31</v>
      </c>
      <c r="T61" s="94">
        <v>1992</v>
      </c>
      <c r="U61" s="242" t="s">
        <v>1218</v>
      </c>
      <c r="V61" s="244" t="s">
        <v>1215</v>
      </c>
    </row>
    <row r="62" spans="1:22" ht="36">
      <c r="A62" s="4" t="s">
        <v>510</v>
      </c>
      <c r="B62" s="3" t="s">
        <v>1202</v>
      </c>
      <c r="C62" s="91" t="s">
        <v>60</v>
      </c>
      <c r="D62" s="98" t="s">
        <v>511</v>
      </c>
      <c r="E62" s="206" t="s">
        <v>1289</v>
      </c>
      <c r="F62" s="206" t="s">
        <v>1289</v>
      </c>
      <c r="G62" s="91" t="s">
        <v>8</v>
      </c>
      <c r="H62" s="206" t="s">
        <v>1418</v>
      </c>
      <c r="I62" s="35" t="s">
        <v>812</v>
      </c>
      <c r="J62" s="207" t="s">
        <v>16</v>
      </c>
      <c r="K62" s="207" t="s">
        <v>19</v>
      </c>
      <c r="L62" s="237">
        <v>200</v>
      </c>
      <c r="M62" s="237">
        <v>146</v>
      </c>
      <c r="N62" s="35">
        <v>73</v>
      </c>
      <c r="O62" s="35" t="s">
        <v>63</v>
      </c>
      <c r="P62" s="90" t="s">
        <v>62</v>
      </c>
      <c r="Q62" s="238">
        <v>11613.84375</v>
      </c>
      <c r="R62" s="100" t="s">
        <v>24</v>
      </c>
      <c r="S62" s="90" t="s">
        <v>25</v>
      </c>
      <c r="T62" s="210" t="s">
        <v>1417</v>
      </c>
      <c r="U62" s="206" t="s">
        <v>1417</v>
      </c>
      <c r="V62" s="211" t="s">
        <v>1203</v>
      </c>
    </row>
    <row r="63" spans="1:22" ht="60">
      <c r="A63" s="4" t="s">
        <v>512</v>
      </c>
      <c r="B63" s="3" t="s">
        <v>1202</v>
      </c>
      <c r="C63" s="91" t="s">
        <v>60</v>
      </c>
      <c r="D63" s="98" t="s">
        <v>513</v>
      </c>
      <c r="E63" s="206" t="s">
        <v>1289</v>
      </c>
      <c r="F63" s="206" t="s">
        <v>1289</v>
      </c>
      <c r="G63" s="91" t="s">
        <v>8</v>
      </c>
      <c r="H63" s="98" t="s">
        <v>499</v>
      </c>
      <c r="I63" s="35" t="s">
        <v>13</v>
      </c>
      <c r="J63" s="207" t="s">
        <v>16</v>
      </c>
      <c r="K63" s="207" t="s">
        <v>19</v>
      </c>
      <c r="L63" s="237">
        <v>347</v>
      </c>
      <c r="M63" s="237">
        <v>323</v>
      </c>
      <c r="N63" s="35">
        <v>93</v>
      </c>
      <c r="O63" s="212" t="s">
        <v>62</v>
      </c>
      <c r="P63" s="90" t="s">
        <v>63</v>
      </c>
      <c r="Q63" s="238">
        <v>32714.516666666666</v>
      </c>
      <c r="R63" s="100" t="s">
        <v>24</v>
      </c>
      <c r="S63" s="90" t="s">
        <v>25</v>
      </c>
      <c r="T63" s="210" t="s">
        <v>1417</v>
      </c>
      <c r="U63" s="206" t="s">
        <v>1417</v>
      </c>
      <c r="V63" s="211" t="s">
        <v>1203</v>
      </c>
    </row>
    <row r="64" spans="1:22" ht="84">
      <c r="A64" s="4" t="s">
        <v>587</v>
      </c>
      <c r="B64" s="3" t="s">
        <v>1202</v>
      </c>
      <c r="C64" s="91" t="s">
        <v>60</v>
      </c>
      <c r="D64" s="98" t="s">
        <v>498</v>
      </c>
      <c r="E64" s="206" t="s">
        <v>1289</v>
      </c>
      <c r="F64" s="206" t="s">
        <v>1289</v>
      </c>
      <c r="G64" s="91" t="s">
        <v>8</v>
      </c>
      <c r="H64" s="206" t="s">
        <v>1418</v>
      </c>
      <c r="I64" s="35" t="s">
        <v>13</v>
      </c>
      <c r="J64" s="207" t="s">
        <v>16</v>
      </c>
      <c r="K64" s="207" t="s">
        <v>19</v>
      </c>
      <c r="L64" s="237">
        <v>354</v>
      </c>
      <c r="M64" s="237">
        <v>339</v>
      </c>
      <c r="N64" s="35">
        <v>95</v>
      </c>
      <c r="O64" s="212" t="s">
        <v>62</v>
      </c>
      <c r="P64" s="90" t="s">
        <v>63</v>
      </c>
      <c r="Q64" s="238">
        <v>23119.691734374996</v>
      </c>
      <c r="R64" s="100" t="s">
        <v>24</v>
      </c>
      <c r="S64" s="98" t="s">
        <v>37</v>
      </c>
      <c r="T64" s="210" t="s">
        <v>1417</v>
      </c>
      <c r="U64" s="206" t="s">
        <v>1417</v>
      </c>
      <c r="V64" s="211" t="s">
        <v>1203</v>
      </c>
    </row>
    <row r="65" spans="1:22" ht="84">
      <c r="A65" s="4" t="s">
        <v>588</v>
      </c>
      <c r="B65" s="3" t="s">
        <v>1202</v>
      </c>
      <c r="C65" s="91" t="s">
        <v>60</v>
      </c>
      <c r="D65" s="98" t="s">
        <v>498</v>
      </c>
      <c r="E65" s="206" t="s">
        <v>1289</v>
      </c>
      <c r="F65" s="206" t="s">
        <v>1289</v>
      </c>
      <c r="G65" s="91" t="s">
        <v>8</v>
      </c>
      <c r="H65" s="206" t="s">
        <v>1418</v>
      </c>
      <c r="I65" s="35" t="s">
        <v>13</v>
      </c>
      <c r="J65" s="207" t="s">
        <v>16</v>
      </c>
      <c r="K65" s="207" t="s">
        <v>19</v>
      </c>
      <c r="L65" s="237">
        <v>354</v>
      </c>
      <c r="M65" s="237">
        <v>339</v>
      </c>
      <c r="N65" s="35">
        <v>95</v>
      </c>
      <c r="O65" s="212" t="s">
        <v>62</v>
      </c>
      <c r="P65" s="90" t="s">
        <v>63</v>
      </c>
      <c r="Q65" s="238">
        <v>23418.992924999999</v>
      </c>
      <c r="R65" s="100" t="s">
        <v>24</v>
      </c>
      <c r="S65" s="98" t="s">
        <v>37</v>
      </c>
      <c r="T65" s="210" t="s">
        <v>1417</v>
      </c>
      <c r="U65" s="206" t="s">
        <v>1417</v>
      </c>
      <c r="V65" s="211" t="s">
        <v>1203</v>
      </c>
    </row>
    <row r="66" spans="1:22" ht="48">
      <c r="A66" s="4" t="s">
        <v>514</v>
      </c>
      <c r="B66" s="3" t="s">
        <v>1202</v>
      </c>
      <c r="C66" s="91" t="s">
        <v>60</v>
      </c>
      <c r="D66" s="98" t="s">
        <v>515</v>
      </c>
      <c r="E66" s="206" t="s">
        <v>1289</v>
      </c>
      <c r="F66" s="206" t="s">
        <v>1289</v>
      </c>
      <c r="G66" s="206" t="s">
        <v>1289</v>
      </c>
      <c r="H66" s="98" t="s">
        <v>1292</v>
      </c>
      <c r="I66" s="35" t="s">
        <v>13</v>
      </c>
      <c r="J66" s="207" t="s">
        <v>16</v>
      </c>
      <c r="K66" s="207" t="s">
        <v>19</v>
      </c>
      <c r="L66" s="237" t="s">
        <v>1292</v>
      </c>
      <c r="M66" s="237" t="s">
        <v>1292</v>
      </c>
      <c r="N66" s="35" t="s">
        <v>1292</v>
      </c>
      <c r="O66" s="212" t="s">
        <v>62</v>
      </c>
      <c r="P66" s="90" t="s">
        <v>63</v>
      </c>
      <c r="Q66" s="238" t="s">
        <v>1292</v>
      </c>
      <c r="R66" s="100" t="s">
        <v>24</v>
      </c>
      <c r="S66" s="94" t="s">
        <v>1422</v>
      </c>
      <c r="T66" s="210" t="s">
        <v>1417</v>
      </c>
      <c r="U66" s="206" t="s">
        <v>1417</v>
      </c>
      <c r="V66" s="211" t="s">
        <v>1203</v>
      </c>
    </row>
    <row r="67" spans="1:22" ht="48">
      <c r="A67" s="4" t="s">
        <v>516</v>
      </c>
      <c r="B67" s="3" t="s">
        <v>1202</v>
      </c>
      <c r="C67" s="91" t="s">
        <v>60</v>
      </c>
      <c r="D67" s="98" t="s">
        <v>517</v>
      </c>
      <c r="E67" s="206" t="s">
        <v>1289</v>
      </c>
      <c r="F67" s="206" t="s">
        <v>1289</v>
      </c>
      <c r="G67" s="206" t="s">
        <v>1289</v>
      </c>
      <c r="H67" s="206" t="s">
        <v>1418</v>
      </c>
      <c r="I67" s="35" t="s">
        <v>13</v>
      </c>
      <c r="J67" s="207" t="s">
        <v>16</v>
      </c>
      <c r="K67" s="207" t="s">
        <v>19</v>
      </c>
      <c r="L67" s="237">
        <v>21719</v>
      </c>
      <c r="M67" s="237">
        <v>18423</v>
      </c>
      <c r="N67" s="35">
        <v>85</v>
      </c>
      <c r="O67" s="212" t="s">
        <v>62</v>
      </c>
      <c r="P67" s="90" t="s">
        <v>62</v>
      </c>
      <c r="Q67" s="238">
        <v>846402.60473045299</v>
      </c>
      <c r="R67" s="100" t="s">
        <v>24</v>
      </c>
      <c r="S67" s="90" t="s">
        <v>25</v>
      </c>
      <c r="T67" s="210" t="s">
        <v>1417</v>
      </c>
      <c r="U67" s="206" t="s">
        <v>1417</v>
      </c>
      <c r="V67" s="211" t="s">
        <v>1203</v>
      </c>
    </row>
    <row r="68" spans="1:22" ht="36">
      <c r="A68" s="4" t="s">
        <v>552</v>
      </c>
      <c r="B68" s="3" t="s">
        <v>1202</v>
      </c>
      <c r="C68" s="91" t="s">
        <v>60</v>
      </c>
      <c r="D68" s="98" t="s">
        <v>553</v>
      </c>
      <c r="E68" s="206" t="s">
        <v>1289</v>
      </c>
      <c r="F68" s="206" t="s">
        <v>1289</v>
      </c>
      <c r="G68" s="91" t="s">
        <v>8</v>
      </c>
      <c r="H68" s="98" t="s">
        <v>495</v>
      </c>
      <c r="I68" s="35" t="s">
        <v>812</v>
      </c>
      <c r="J68" s="207" t="s">
        <v>16</v>
      </c>
      <c r="K68" s="207" t="s">
        <v>19</v>
      </c>
      <c r="L68" s="237">
        <v>4003</v>
      </c>
      <c r="M68" s="237">
        <v>3918</v>
      </c>
      <c r="N68" s="35">
        <v>98</v>
      </c>
      <c r="O68" s="212" t="s">
        <v>62</v>
      </c>
      <c r="P68" s="98" t="s">
        <v>340</v>
      </c>
      <c r="Q68" s="238">
        <v>45959.25</v>
      </c>
      <c r="R68" s="100" t="s">
        <v>24</v>
      </c>
      <c r="S68" s="98" t="s">
        <v>31</v>
      </c>
      <c r="T68" s="210" t="s">
        <v>1417</v>
      </c>
      <c r="U68" s="206" t="s">
        <v>1417</v>
      </c>
      <c r="V68" s="211" t="s">
        <v>1203</v>
      </c>
    </row>
    <row r="69" spans="1:22" ht="36">
      <c r="A69" s="4" t="s">
        <v>518</v>
      </c>
      <c r="B69" s="3" t="s">
        <v>1202</v>
      </c>
      <c r="C69" s="91" t="s">
        <v>60</v>
      </c>
      <c r="D69" s="98" t="s">
        <v>519</v>
      </c>
      <c r="E69" s="206" t="s">
        <v>1289</v>
      </c>
      <c r="F69" s="206" t="s">
        <v>1289</v>
      </c>
      <c r="G69" s="91" t="s">
        <v>8</v>
      </c>
      <c r="H69" s="98" t="s">
        <v>495</v>
      </c>
      <c r="I69" s="35" t="s">
        <v>13</v>
      </c>
      <c r="J69" s="207" t="s">
        <v>16</v>
      </c>
      <c r="K69" s="207" t="s">
        <v>19</v>
      </c>
      <c r="L69" s="237">
        <v>3206</v>
      </c>
      <c r="M69" s="237">
        <v>2852</v>
      </c>
      <c r="N69" s="35">
        <v>89</v>
      </c>
      <c r="O69" s="212" t="s">
        <v>62</v>
      </c>
      <c r="P69" s="98" t="s">
        <v>340</v>
      </c>
      <c r="Q69" s="238">
        <v>52968.77</v>
      </c>
      <c r="R69" s="100" t="s">
        <v>24</v>
      </c>
      <c r="S69" s="90" t="s">
        <v>25</v>
      </c>
      <c r="T69" s="210" t="s">
        <v>1417</v>
      </c>
      <c r="U69" s="206" t="s">
        <v>1417</v>
      </c>
      <c r="V69" s="211" t="s">
        <v>1203</v>
      </c>
    </row>
    <row r="70" spans="1:22" ht="36">
      <c r="A70" s="4" t="s">
        <v>589</v>
      </c>
      <c r="B70" s="3" t="s">
        <v>1202</v>
      </c>
      <c r="C70" s="91" t="s">
        <v>60</v>
      </c>
      <c r="D70" s="98" t="s">
        <v>590</v>
      </c>
      <c r="E70" s="206" t="s">
        <v>1289</v>
      </c>
      <c r="F70" s="206" t="s">
        <v>1289</v>
      </c>
      <c r="G70" s="91" t="s">
        <v>9</v>
      </c>
      <c r="H70" s="98" t="s">
        <v>591</v>
      </c>
      <c r="I70" s="35" t="s">
        <v>13</v>
      </c>
      <c r="J70" s="207" t="s">
        <v>16</v>
      </c>
      <c r="K70" s="207" t="s">
        <v>19</v>
      </c>
      <c r="L70" s="237">
        <v>1627</v>
      </c>
      <c r="M70" s="237">
        <v>1523</v>
      </c>
      <c r="N70" s="35">
        <v>94</v>
      </c>
      <c r="O70" s="212" t="s">
        <v>62</v>
      </c>
      <c r="P70" s="90" t="s">
        <v>63</v>
      </c>
      <c r="Q70" s="238">
        <v>37726.233</v>
      </c>
      <c r="R70" s="100" t="s">
        <v>24</v>
      </c>
      <c r="S70" s="98" t="s">
        <v>37</v>
      </c>
      <c r="T70" s="210" t="s">
        <v>1417</v>
      </c>
      <c r="U70" s="206" t="s">
        <v>1417</v>
      </c>
      <c r="V70" s="211" t="s">
        <v>1203</v>
      </c>
    </row>
    <row r="71" spans="1:22" ht="84">
      <c r="A71" s="4" t="s">
        <v>520</v>
      </c>
      <c r="B71" s="3" t="s">
        <v>1202</v>
      </c>
      <c r="C71" s="91" t="s">
        <v>60</v>
      </c>
      <c r="D71" s="98" t="s">
        <v>498</v>
      </c>
      <c r="E71" s="206" t="s">
        <v>1289</v>
      </c>
      <c r="F71" s="206" t="s">
        <v>1289</v>
      </c>
      <c r="G71" s="91" t="s">
        <v>8</v>
      </c>
      <c r="H71" s="206" t="s">
        <v>1418</v>
      </c>
      <c r="I71" s="35" t="s">
        <v>13</v>
      </c>
      <c r="J71" s="207" t="s">
        <v>16</v>
      </c>
      <c r="K71" s="207" t="s">
        <v>19</v>
      </c>
      <c r="L71" s="237">
        <v>10</v>
      </c>
      <c r="M71" s="237">
        <v>10</v>
      </c>
      <c r="N71" s="35">
        <v>100</v>
      </c>
      <c r="O71" s="212" t="s">
        <v>62</v>
      </c>
      <c r="P71" s="90" t="s">
        <v>63</v>
      </c>
      <c r="Q71" s="238">
        <v>631.4</v>
      </c>
      <c r="R71" s="100" t="s">
        <v>24</v>
      </c>
      <c r="S71" s="90" t="s">
        <v>25</v>
      </c>
      <c r="T71" s="210" t="s">
        <v>1417</v>
      </c>
      <c r="U71" s="206" t="s">
        <v>1417</v>
      </c>
      <c r="V71" s="211" t="s">
        <v>1203</v>
      </c>
    </row>
    <row r="72" spans="1:22" ht="84">
      <c r="A72" s="4" t="s">
        <v>592</v>
      </c>
      <c r="B72" s="3" t="s">
        <v>1202</v>
      </c>
      <c r="C72" s="91" t="s">
        <v>60</v>
      </c>
      <c r="D72" s="98" t="s">
        <v>498</v>
      </c>
      <c r="E72" s="206" t="s">
        <v>1289</v>
      </c>
      <c r="F72" s="206" t="s">
        <v>1289</v>
      </c>
      <c r="G72" s="91" t="s">
        <v>8</v>
      </c>
      <c r="H72" s="206" t="s">
        <v>1418</v>
      </c>
      <c r="I72" s="35" t="s">
        <v>13</v>
      </c>
      <c r="J72" s="207" t="s">
        <v>16</v>
      </c>
      <c r="K72" s="207" t="s">
        <v>19</v>
      </c>
      <c r="L72" s="237">
        <v>10</v>
      </c>
      <c r="M72" s="237">
        <v>10</v>
      </c>
      <c r="N72" s="35">
        <v>100</v>
      </c>
      <c r="O72" s="212" t="s">
        <v>62</v>
      </c>
      <c r="P72" s="90" t="s">
        <v>63</v>
      </c>
      <c r="Q72" s="238">
        <v>231</v>
      </c>
      <c r="R72" s="100" t="s">
        <v>24</v>
      </c>
      <c r="S72" s="98" t="s">
        <v>37</v>
      </c>
      <c r="T72" s="210" t="s">
        <v>1417</v>
      </c>
      <c r="U72" s="206" t="s">
        <v>1417</v>
      </c>
      <c r="V72" s="211" t="s">
        <v>1203</v>
      </c>
    </row>
    <row r="73" spans="1:22" ht="84">
      <c r="A73" s="4" t="s">
        <v>593</v>
      </c>
      <c r="B73" s="3" t="s">
        <v>1202</v>
      </c>
      <c r="C73" s="91" t="s">
        <v>60</v>
      </c>
      <c r="D73" s="98" t="s">
        <v>594</v>
      </c>
      <c r="E73" s="206" t="s">
        <v>1289</v>
      </c>
      <c r="F73" s="206" t="s">
        <v>1289</v>
      </c>
      <c r="G73" s="91" t="s">
        <v>9</v>
      </c>
      <c r="H73" s="98" t="s">
        <v>584</v>
      </c>
      <c r="I73" s="35" t="s">
        <v>13</v>
      </c>
      <c r="J73" s="207" t="s">
        <v>16</v>
      </c>
      <c r="K73" s="207" t="s">
        <v>19</v>
      </c>
      <c r="L73" s="237">
        <v>362</v>
      </c>
      <c r="M73" s="237">
        <v>349</v>
      </c>
      <c r="N73" s="35">
        <v>96</v>
      </c>
      <c r="O73" s="212" t="s">
        <v>62</v>
      </c>
      <c r="P73" s="90" t="s">
        <v>62</v>
      </c>
      <c r="Q73" s="238">
        <v>7128.3628124999996</v>
      </c>
      <c r="R73" s="100" t="s">
        <v>24</v>
      </c>
      <c r="S73" s="98" t="s">
        <v>37</v>
      </c>
      <c r="T73" s="210" t="s">
        <v>1417</v>
      </c>
      <c r="U73" s="206" t="s">
        <v>1417</v>
      </c>
      <c r="V73" s="211" t="s">
        <v>1203</v>
      </c>
    </row>
    <row r="74" spans="1:22" ht="36">
      <c r="A74" s="4" t="s">
        <v>595</v>
      </c>
      <c r="B74" s="3" t="s">
        <v>1202</v>
      </c>
      <c r="C74" s="91" t="s">
        <v>60</v>
      </c>
      <c r="D74" s="98" t="s">
        <v>596</v>
      </c>
      <c r="E74" s="206" t="s">
        <v>1289</v>
      </c>
      <c r="F74" s="206" t="s">
        <v>1289</v>
      </c>
      <c r="G74" s="91" t="s">
        <v>8</v>
      </c>
      <c r="H74" s="206" t="s">
        <v>1418</v>
      </c>
      <c r="I74" s="35" t="s">
        <v>15</v>
      </c>
      <c r="J74" s="207" t="s">
        <v>18</v>
      </c>
      <c r="K74" s="407" t="s">
        <v>19</v>
      </c>
      <c r="L74" s="408">
        <v>12</v>
      </c>
      <c r="M74" s="408">
        <v>12</v>
      </c>
      <c r="N74" s="187">
        <v>100</v>
      </c>
      <c r="O74" s="285" t="s">
        <v>62</v>
      </c>
      <c r="P74" s="409" t="s">
        <v>63</v>
      </c>
      <c r="Q74" s="238">
        <v>365.5826086956522</v>
      </c>
      <c r="R74" s="100" t="s">
        <v>24</v>
      </c>
      <c r="S74" s="98" t="s">
        <v>37</v>
      </c>
      <c r="T74" s="210" t="s">
        <v>1417</v>
      </c>
      <c r="U74" s="206" t="s">
        <v>1417</v>
      </c>
      <c r="V74" s="211" t="s">
        <v>1203</v>
      </c>
    </row>
    <row r="75" spans="1:22" ht="60">
      <c r="A75" s="4" t="s">
        <v>521</v>
      </c>
      <c r="B75" s="3" t="s">
        <v>1202</v>
      </c>
      <c r="C75" s="91" t="s">
        <v>60</v>
      </c>
      <c r="D75" s="98" t="s">
        <v>522</v>
      </c>
      <c r="E75" s="206" t="s">
        <v>1289</v>
      </c>
      <c r="F75" s="206" t="s">
        <v>1289</v>
      </c>
      <c r="G75" s="91" t="s">
        <v>8</v>
      </c>
      <c r="H75" s="98" t="s">
        <v>523</v>
      </c>
      <c r="I75" s="35" t="s">
        <v>13</v>
      </c>
      <c r="J75" s="207" t="s">
        <v>16</v>
      </c>
      <c r="K75" s="207" t="s">
        <v>19</v>
      </c>
      <c r="L75" s="237">
        <v>3997</v>
      </c>
      <c r="M75" s="237">
        <v>3705</v>
      </c>
      <c r="N75" s="35">
        <v>93</v>
      </c>
      <c r="O75" s="285" t="s">
        <v>62</v>
      </c>
      <c r="P75" s="90" t="s">
        <v>62</v>
      </c>
      <c r="Q75" s="238">
        <v>130412.56783151474</v>
      </c>
      <c r="R75" s="100" t="s">
        <v>24</v>
      </c>
      <c r="S75" s="90" t="s">
        <v>25</v>
      </c>
      <c r="T75" s="210" t="s">
        <v>1417</v>
      </c>
      <c r="U75" s="206" t="s">
        <v>1417</v>
      </c>
      <c r="V75" s="211" t="s">
        <v>1203</v>
      </c>
    </row>
    <row r="76" spans="1:22" ht="72">
      <c r="A76" s="4" t="s">
        <v>597</v>
      </c>
      <c r="B76" s="3" t="s">
        <v>1202</v>
      </c>
      <c r="C76" s="91" t="s">
        <v>60</v>
      </c>
      <c r="D76" s="98" t="s">
        <v>568</v>
      </c>
      <c r="E76" s="206" t="s">
        <v>1289</v>
      </c>
      <c r="F76" s="206" t="s">
        <v>1289</v>
      </c>
      <c r="G76" s="91" t="s">
        <v>8</v>
      </c>
      <c r="H76" s="98" t="s">
        <v>598</v>
      </c>
      <c r="I76" s="35" t="s">
        <v>13</v>
      </c>
      <c r="J76" s="207" t="s">
        <v>16</v>
      </c>
      <c r="K76" s="207" t="s">
        <v>19</v>
      </c>
      <c r="L76" s="237">
        <v>51</v>
      </c>
      <c r="M76" s="237">
        <v>50</v>
      </c>
      <c r="N76" s="35">
        <v>98</v>
      </c>
      <c r="O76" s="285" t="s">
        <v>62</v>
      </c>
      <c r="P76" s="90" t="s">
        <v>63</v>
      </c>
      <c r="Q76" s="238">
        <v>3616.5762500000001</v>
      </c>
      <c r="R76" s="100" t="s">
        <v>24</v>
      </c>
      <c r="S76" s="98" t="s">
        <v>37</v>
      </c>
      <c r="T76" s="210" t="s">
        <v>1417</v>
      </c>
      <c r="U76" s="206" t="s">
        <v>1417</v>
      </c>
      <c r="V76" s="211" t="s">
        <v>1203</v>
      </c>
    </row>
    <row r="77" spans="1:22" ht="72">
      <c r="A77" s="4" t="s">
        <v>599</v>
      </c>
      <c r="B77" s="3" t="s">
        <v>1202</v>
      </c>
      <c r="C77" s="91" t="s">
        <v>60</v>
      </c>
      <c r="D77" s="98" t="s">
        <v>568</v>
      </c>
      <c r="E77" s="206" t="s">
        <v>1289</v>
      </c>
      <c r="F77" s="206" t="s">
        <v>1289</v>
      </c>
      <c r="G77" s="91" t="s">
        <v>8</v>
      </c>
      <c r="H77" s="98" t="s">
        <v>598</v>
      </c>
      <c r="I77" s="35" t="s">
        <v>13</v>
      </c>
      <c r="J77" s="207" t="s">
        <v>16</v>
      </c>
      <c r="K77" s="207" t="s">
        <v>19</v>
      </c>
      <c r="L77" s="237">
        <v>51</v>
      </c>
      <c r="M77" s="237">
        <v>50</v>
      </c>
      <c r="N77" s="35">
        <v>98</v>
      </c>
      <c r="O77" s="285" t="s">
        <v>62</v>
      </c>
      <c r="P77" s="90" t="s">
        <v>63</v>
      </c>
      <c r="Q77" s="238">
        <v>7623</v>
      </c>
      <c r="R77" s="100" t="s">
        <v>24</v>
      </c>
      <c r="S77" s="98" t="s">
        <v>37</v>
      </c>
      <c r="T77" s="210" t="s">
        <v>1417</v>
      </c>
      <c r="U77" s="206" t="s">
        <v>1417</v>
      </c>
      <c r="V77" s="211" t="s">
        <v>1203</v>
      </c>
    </row>
    <row r="78" spans="1:22" ht="36">
      <c r="A78" s="4" t="s">
        <v>600</v>
      </c>
      <c r="B78" s="3" t="s">
        <v>1202</v>
      </c>
      <c r="C78" s="91" t="s">
        <v>60</v>
      </c>
      <c r="D78" s="98" t="s">
        <v>601</v>
      </c>
      <c r="E78" s="206" t="s">
        <v>1289</v>
      </c>
      <c r="F78" s="206" t="s">
        <v>1289</v>
      </c>
      <c r="G78" s="91" t="s">
        <v>9</v>
      </c>
      <c r="H78" s="98" t="s">
        <v>602</v>
      </c>
      <c r="I78" s="35" t="s">
        <v>964</v>
      </c>
      <c r="J78" s="207" t="s">
        <v>16</v>
      </c>
      <c r="K78" s="207" t="s">
        <v>19</v>
      </c>
      <c r="L78" s="237">
        <v>1783</v>
      </c>
      <c r="M78" s="237">
        <v>1766</v>
      </c>
      <c r="N78" s="35">
        <v>99</v>
      </c>
      <c r="O78" s="285" t="s">
        <v>62</v>
      </c>
      <c r="P78" s="98" t="s">
        <v>340</v>
      </c>
      <c r="Q78" s="238">
        <v>33453.084093750003</v>
      </c>
      <c r="R78" s="100" t="s">
        <v>24</v>
      </c>
      <c r="S78" s="98" t="s">
        <v>37</v>
      </c>
      <c r="T78" s="210" t="s">
        <v>1417</v>
      </c>
      <c r="U78" s="206" t="s">
        <v>1417</v>
      </c>
      <c r="V78" s="211" t="s">
        <v>1203</v>
      </c>
    </row>
    <row r="79" spans="1:22" ht="48">
      <c r="A79" s="4" t="s">
        <v>607</v>
      </c>
      <c r="B79" s="3" t="s">
        <v>1202</v>
      </c>
      <c r="C79" s="91" t="s">
        <v>60</v>
      </c>
      <c r="D79" s="98" t="s">
        <v>608</v>
      </c>
      <c r="E79" s="206" t="s">
        <v>1289</v>
      </c>
      <c r="F79" s="206" t="s">
        <v>1289</v>
      </c>
      <c r="G79" s="91" t="s">
        <v>9</v>
      </c>
      <c r="H79" s="98" t="s">
        <v>602</v>
      </c>
      <c r="I79" s="35" t="s">
        <v>13</v>
      </c>
      <c r="J79" s="207" t="s">
        <v>16</v>
      </c>
      <c r="K79" s="207" t="s">
        <v>19</v>
      </c>
      <c r="L79" s="237" t="s">
        <v>1292</v>
      </c>
      <c r="M79" s="237" t="s">
        <v>1292</v>
      </c>
      <c r="N79" s="237" t="s">
        <v>1292</v>
      </c>
      <c r="O79" s="285" t="s">
        <v>62</v>
      </c>
      <c r="P79" s="90" t="s">
        <v>63</v>
      </c>
      <c r="Q79" s="238" t="s">
        <v>1292</v>
      </c>
      <c r="R79" s="100" t="s">
        <v>24</v>
      </c>
      <c r="S79" s="98" t="s">
        <v>46</v>
      </c>
      <c r="T79" s="210" t="s">
        <v>1417</v>
      </c>
      <c r="U79" s="206" t="s">
        <v>1417</v>
      </c>
      <c r="V79" s="211" t="s">
        <v>1203</v>
      </c>
    </row>
    <row r="80" spans="1:22" ht="36">
      <c r="A80" s="4" t="s">
        <v>603</v>
      </c>
      <c r="B80" s="3" t="s">
        <v>1202</v>
      </c>
      <c r="C80" s="91" t="s">
        <v>60</v>
      </c>
      <c r="D80" s="98" t="s">
        <v>604</v>
      </c>
      <c r="E80" s="206" t="s">
        <v>1289</v>
      </c>
      <c r="F80" s="206" t="s">
        <v>1289</v>
      </c>
      <c r="G80" s="91" t="s">
        <v>9</v>
      </c>
      <c r="H80" s="98" t="s">
        <v>602</v>
      </c>
      <c r="I80" s="35" t="s">
        <v>13</v>
      </c>
      <c r="J80" s="207" t="s">
        <v>16</v>
      </c>
      <c r="K80" s="207" t="s">
        <v>19</v>
      </c>
      <c r="L80" s="237" t="s">
        <v>1292</v>
      </c>
      <c r="M80" s="237" t="s">
        <v>1292</v>
      </c>
      <c r="N80" s="237" t="s">
        <v>1292</v>
      </c>
      <c r="O80" s="285" t="s">
        <v>62</v>
      </c>
      <c r="P80" s="90" t="s">
        <v>63</v>
      </c>
      <c r="Q80" s="238" t="s">
        <v>1292</v>
      </c>
      <c r="R80" s="100" t="s">
        <v>24</v>
      </c>
      <c r="S80" s="94" t="s">
        <v>1422</v>
      </c>
      <c r="T80" s="210" t="s">
        <v>1417</v>
      </c>
      <c r="U80" s="206" t="s">
        <v>1417</v>
      </c>
      <c r="V80" s="211" t="s">
        <v>1203</v>
      </c>
    </row>
    <row r="81" spans="1:22" ht="120">
      <c r="A81" s="4" t="s">
        <v>524</v>
      </c>
      <c r="B81" s="3" t="s">
        <v>1202</v>
      </c>
      <c r="C81" s="91" t="s">
        <v>60</v>
      </c>
      <c r="D81" s="98" t="s">
        <v>525</v>
      </c>
      <c r="E81" s="206" t="s">
        <v>1289</v>
      </c>
      <c r="F81" s="117" t="s">
        <v>1299</v>
      </c>
      <c r="G81" s="91" t="s">
        <v>8</v>
      </c>
      <c r="H81" s="98" t="s">
        <v>526</v>
      </c>
      <c r="I81" s="35" t="s">
        <v>812</v>
      </c>
      <c r="J81" s="207" t="s">
        <v>16</v>
      </c>
      <c r="K81" s="207" t="s">
        <v>19</v>
      </c>
      <c r="L81" s="237">
        <v>316800</v>
      </c>
      <c r="M81" s="237">
        <v>270300</v>
      </c>
      <c r="N81" s="35">
        <v>85</v>
      </c>
      <c r="O81" s="285" t="s">
        <v>62</v>
      </c>
      <c r="P81" s="90" t="s">
        <v>62</v>
      </c>
      <c r="Q81" s="238">
        <v>4660070.953253489</v>
      </c>
      <c r="R81" s="100" t="s">
        <v>24</v>
      </c>
      <c r="S81" s="90" t="s">
        <v>25</v>
      </c>
      <c r="T81" s="210" t="s">
        <v>1417</v>
      </c>
      <c r="U81" s="206" t="s">
        <v>1417</v>
      </c>
      <c r="V81" s="211" t="s">
        <v>1203</v>
      </c>
    </row>
    <row r="82" spans="1:22" ht="60">
      <c r="A82" s="75" t="s">
        <v>1207</v>
      </c>
      <c r="B82" s="3" t="s">
        <v>1202</v>
      </c>
      <c r="C82" s="98" t="s">
        <v>854</v>
      </c>
      <c r="D82" s="242" t="s">
        <v>1208</v>
      </c>
      <c r="E82" s="119" t="s">
        <v>1299</v>
      </c>
      <c r="F82" s="119" t="s">
        <v>1299</v>
      </c>
      <c r="G82" s="242" t="s">
        <v>9</v>
      </c>
      <c r="H82" s="206" t="s">
        <v>1418</v>
      </c>
      <c r="I82" s="35" t="s">
        <v>770</v>
      </c>
      <c r="J82" s="292" t="s">
        <v>18</v>
      </c>
      <c r="K82" s="90" t="s">
        <v>1060</v>
      </c>
      <c r="L82" s="293">
        <v>9500</v>
      </c>
      <c r="M82" s="243">
        <v>7000</v>
      </c>
      <c r="N82" s="35">
        <v>74</v>
      </c>
      <c r="O82" s="285" t="s">
        <v>62</v>
      </c>
      <c r="P82" s="90" t="s">
        <v>62</v>
      </c>
      <c r="Q82" s="220" t="s">
        <v>1570</v>
      </c>
      <c r="R82" s="100" t="s">
        <v>24</v>
      </c>
      <c r="S82" s="90" t="s">
        <v>25</v>
      </c>
      <c r="T82" s="94">
        <v>40909</v>
      </c>
      <c r="U82" s="242">
        <v>2015</v>
      </c>
      <c r="V82" s="244" t="s">
        <v>1209</v>
      </c>
    </row>
    <row r="83" spans="1:22" ht="84">
      <c r="A83" s="4" t="s">
        <v>527</v>
      </c>
      <c r="B83" s="3" t="s">
        <v>1202</v>
      </c>
      <c r="C83" s="91" t="s">
        <v>60</v>
      </c>
      <c r="D83" s="98" t="s">
        <v>498</v>
      </c>
      <c r="E83" s="206" t="s">
        <v>1289</v>
      </c>
      <c r="F83" s="206" t="s">
        <v>1289</v>
      </c>
      <c r="G83" s="91" t="s">
        <v>8</v>
      </c>
      <c r="H83" s="206" t="s">
        <v>1418</v>
      </c>
      <c r="I83" s="35" t="s">
        <v>13</v>
      </c>
      <c r="J83" s="207" t="s">
        <v>16</v>
      </c>
      <c r="K83" s="207" t="s">
        <v>19</v>
      </c>
      <c r="L83" s="237">
        <v>91</v>
      </c>
      <c r="M83" s="237">
        <v>90</v>
      </c>
      <c r="N83" s="35">
        <v>99</v>
      </c>
      <c r="O83" s="285" t="s">
        <v>62</v>
      </c>
      <c r="P83" s="90" t="s">
        <v>63</v>
      </c>
      <c r="Q83" s="238">
        <v>12820.5</v>
      </c>
      <c r="R83" s="100" t="s">
        <v>24</v>
      </c>
      <c r="S83" s="90" t="s">
        <v>25</v>
      </c>
      <c r="T83" s="210" t="s">
        <v>1417</v>
      </c>
      <c r="U83" s="206" t="s">
        <v>1417</v>
      </c>
      <c r="V83" s="211" t="s">
        <v>1203</v>
      </c>
    </row>
    <row r="84" spans="1:22" ht="84">
      <c r="A84" s="4" t="s">
        <v>605</v>
      </c>
      <c r="B84" s="3" t="s">
        <v>1202</v>
      </c>
      <c r="C84" s="91" t="s">
        <v>60</v>
      </c>
      <c r="D84" s="98" t="s">
        <v>606</v>
      </c>
      <c r="E84" s="206" t="s">
        <v>1289</v>
      </c>
      <c r="F84" s="206" t="s">
        <v>1289</v>
      </c>
      <c r="G84" s="91" t="s">
        <v>8</v>
      </c>
      <c r="H84" s="98" t="s">
        <v>602</v>
      </c>
      <c r="I84" s="35" t="s">
        <v>13</v>
      </c>
      <c r="J84" s="207" t="s">
        <v>16</v>
      </c>
      <c r="K84" s="207" t="s">
        <v>19</v>
      </c>
      <c r="L84" s="237">
        <v>90</v>
      </c>
      <c r="M84" s="237">
        <v>88</v>
      </c>
      <c r="N84" s="35">
        <v>98</v>
      </c>
      <c r="O84" s="285" t="s">
        <v>62</v>
      </c>
      <c r="P84" s="90" t="s">
        <v>63</v>
      </c>
      <c r="Q84" s="238">
        <v>11543.430937500001</v>
      </c>
      <c r="R84" s="100" t="s">
        <v>24</v>
      </c>
      <c r="S84" s="98" t="s">
        <v>37</v>
      </c>
      <c r="T84" s="210" t="s">
        <v>1417</v>
      </c>
      <c r="U84" s="206" t="s">
        <v>1417</v>
      </c>
      <c r="V84" s="211" t="s">
        <v>1203</v>
      </c>
    </row>
    <row r="85" spans="1:22" ht="84">
      <c r="A85" s="4" t="s">
        <v>557</v>
      </c>
      <c r="B85" s="3" t="s">
        <v>1202</v>
      </c>
      <c r="C85" s="91" t="s">
        <v>60</v>
      </c>
      <c r="D85" s="98" t="s">
        <v>558</v>
      </c>
      <c r="E85" s="206" t="s">
        <v>1289</v>
      </c>
      <c r="F85" s="206" t="s">
        <v>1289</v>
      </c>
      <c r="G85" s="91" t="s">
        <v>9</v>
      </c>
      <c r="H85" s="98" t="s">
        <v>559</v>
      </c>
      <c r="I85" s="35" t="s">
        <v>13</v>
      </c>
      <c r="J85" s="207" t="s">
        <v>16</v>
      </c>
      <c r="K85" s="207" t="s">
        <v>19</v>
      </c>
      <c r="L85" s="237">
        <v>9509</v>
      </c>
      <c r="M85" s="237">
        <v>8890</v>
      </c>
      <c r="N85" s="35">
        <v>93</v>
      </c>
      <c r="O85" s="285" t="s">
        <v>62</v>
      </c>
      <c r="P85" s="98" t="s">
        <v>340</v>
      </c>
      <c r="Q85" s="238">
        <v>45503.300833333335</v>
      </c>
      <c r="R85" s="100" t="s">
        <v>24</v>
      </c>
      <c r="S85" s="98" t="s">
        <v>31</v>
      </c>
      <c r="T85" s="210" t="s">
        <v>1417</v>
      </c>
      <c r="U85" s="206" t="s">
        <v>1417</v>
      </c>
      <c r="V85" s="211" t="s">
        <v>1203</v>
      </c>
    </row>
  </sheetData>
  <protectedRanges>
    <protectedRange sqref="U39:V39 A28:A62 P70 C30:D30 C51:D51 D50 C55:H55 D53:E53 C46:E46 D42:H42 F30:H30 C43:D45 F44:H44 C47:D49 F49:H49 C54:D54 F33:H33 H31:H32 F40:H40 G41:H41 G43:H43 G45:H48 G50:H54 J28:M62 R28:S28 R53:R55 V54:V65 D52 V28:V38 V40:V51 P33:Q33 C35:D35 Q28:Q32 Q34:Q62 R31:S31 R35:S36 R32:R34 R37:R51 R29:R30 D28:D29 D31:D34 C40:D41 D36:D39 F28:F29 H28:H29 F35:H35 F34 H34 F36:F38 H36:H39" name="Range1_14_1_2_1"/>
    <protectedRange sqref="T15:T51 U15:U38 U40:U51 T53:U55 T63:U69 T75:T85 T74:V74 V70:V72 T7:U14" name="Range1_3_4_1_30"/>
    <protectedRange sqref="A63" name="Range2_3_14"/>
    <protectedRange sqref="D63 Q63:R63 J63:N63" name="Range2_3_15"/>
    <protectedRange sqref="C63:C68 E68:E69 G63:H64 C42 G65:G68 H65:H69" name="Range1_3_29_2"/>
    <protectedRange sqref="Q70" name="Range2_3_17_2"/>
  </protectedRanges>
  <dataConsolidate/>
  <mergeCells count="1">
    <mergeCell ref="C2:E4"/>
  </mergeCells>
  <conditionalFormatting sqref="S35:S36 F33:F36 F19 F26:F30 F7:F10 F12:F13 F15:F17 S9:S12 S31 S28">
    <cfRule type="expression" dxfId="11" priority="6" stopIfTrue="1">
      <formula>#REF!="C"</formula>
    </cfRule>
  </conditionalFormatting>
  <conditionalFormatting sqref="D63 E40 E42 E49 E44 E19 E26:E30 E33:E38 E7:E10 E12:E13 E15:E17 F7:F74">
    <cfRule type="expression" dxfId="9" priority="5" stopIfTrue="1">
      <formula>#REF!="C"</formula>
    </cfRule>
  </conditionalFormatting>
  <conditionalFormatting sqref="S74">
    <cfRule type="expression" dxfId="7" priority="4" stopIfTrue="1">
      <formula>#REF!="C"</formula>
    </cfRule>
  </conditionalFormatting>
  <conditionalFormatting sqref="K73">
    <cfRule type="expression" dxfId="5" priority="3" stopIfTrue="1">
      <formula>#REF!="C"</formula>
    </cfRule>
  </conditionalFormatting>
  <conditionalFormatting sqref="K73">
    <cfRule type="expression" dxfId="3" priority="2" stopIfTrue="1">
      <formula>#REF!="C"</formula>
    </cfRule>
  </conditionalFormatting>
  <conditionalFormatting sqref="K73">
    <cfRule type="expression" dxfId="1" priority="1" stopIfTrue="1">
      <formula>#REF!="C"</formula>
    </cfRule>
  </conditionalFormatting>
  <dataValidations count="7">
    <dataValidation type="list" allowBlank="1" showInputMessage="1" showErrorMessage="1" sqref="I75:I80 I82:I85">
      <formula1>$AV$7:$AV$13</formula1>
    </dataValidation>
    <dataValidation type="list" allowBlank="1" showInputMessage="1" showErrorMessage="1" sqref="J75:J85">
      <formula1>$AQ$7:$AQ$8</formula1>
    </dataValidation>
    <dataValidation type="list" allowBlank="1" showInputMessage="1" showErrorMessage="1" sqref="K82:K85 K75:K80">
      <formula1>$AU$7:$AU$8</formula1>
    </dataValidation>
    <dataValidation type="list" allowBlank="1" showInputMessage="1" showErrorMessage="1" sqref="O76:O80 O82:O85">
      <formula1>$BG$6:$BG$7</formula1>
    </dataValidation>
    <dataValidation type="list" allowBlank="1" showInputMessage="1" showErrorMessage="1" sqref="O75 U75:U80 U82:U85">
      <formula1>$AW$7:$AW$8</formula1>
    </dataValidation>
    <dataValidation type="list" allowBlank="1" showInputMessage="1" showErrorMessage="1" sqref="S77 S80 S82:S85">
      <formula1>$AS$7:$AS$15</formula1>
    </dataValidation>
    <dataValidation type="list" allowBlank="1" showInputMessage="1" showErrorMessage="1" sqref="S8 S63">
      <formula1>$AS$7:$AS$14</formula1>
    </dataValidation>
  </dataValidations>
  <hyperlinks>
    <hyperlink ref="F81" r:id="rId1"/>
    <hyperlink ref="V34" r:id="rId2"/>
    <hyperlink ref="V82" r:id="rId3"/>
    <hyperlink ref="E82" r:id="rId4"/>
    <hyperlink ref="E35" r:id="rId5"/>
    <hyperlink ref="V47" r:id="rId6"/>
    <hyperlink ref="E46" r:id="rId7"/>
    <hyperlink ref="F46" r:id="rId8"/>
    <hyperlink ref="F55" r:id="rId9"/>
    <hyperlink ref="V46" r:id="rId10"/>
    <hyperlink ref="V61" r:id="rId11"/>
    <hyperlink ref="V35" r:id="rId12"/>
    <hyperlink ref="V54" r:id="rId13"/>
    <hyperlink ref="V21" r:id="rId14"/>
    <hyperlink ref="V20" r:id="rId15"/>
    <hyperlink ref="V55" r:id="rId16"/>
    <hyperlink ref="V26" r:id="rId17"/>
    <hyperlink ref="F82" r:id="rId18"/>
    <hyperlink ref="E34" r:id="rId19"/>
    <hyperlink ref="E61" r:id="rId20"/>
    <hyperlink ref="E47" r:id="rId21"/>
    <hyperlink ref="F47" r:id="rId22"/>
    <hyperlink ref="E54" r:id="rId23"/>
    <hyperlink ref="F54" r:id="rId24"/>
    <hyperlink ref="E55" r:id="rId25"/>
    <hyperlink ref="V8" r:id="rId26"/>
    <hyperlink ref="F8" r:id="rId27"/>
    <hyperlink ref="E8" r:id="rId28"/>
    <hyperlink ref="V9" r:id="rId29"/>
  </hyperlinks>
  <pageMargins left="0.7" right="0.7" top="0.75" bottom="0.75" header="0.3" footer="0.3"/>
  <pageSetup paperSize="9" orientation="portrait" r:id="rId30"/>
  <drawing r:id="rId31"/>
</worksheet>
</file>

<file path=xl/worksheets/sheet3.xml><?xml version="1.0" encoding="utf-8"?>
<worksheet xmlns="http://schemas.openxmlformats.org/spreadsheetml/2006/main" xmlns:r="http://schemas.openxmlformats.org/officeDocument/2006/relationships">
  <sheetPr codeName="Sheet1"/>
  <dimension ref="A1:XFD161"/>
  <sheetViews>
    <sheetView showGridLines="0" showRowColHeaders="0" zoomScale="85" zoomScaleNormal="85" workbookViewId="0">
      <selection activeCell="D6" sqref="D6"/>
    </sheetView>
  </sheetViews>
  <sheetFormatPr defaultRowHeight="15"/>
  <cols>
    <col min="1" max="1" width="9.140625" style="6"/>
    <col min="2" max="2" width="21.140625" style="6" customWidth="1"/>
    <col min="3" max="3" width="47.140625" bestFit="1" customWidth="1"/>
    <col min="4" max="4" width="128.140625" customWidth="1"/>
  </cols>
  <sheetData>
    <row r="1" spans="3:16384" ht="15.75" thickBot="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3:16384" ht="114.75" customHeight="1" thickBot="1">
      <c r="C2" s="124" t="s">
        <v>1298</v>
      </c>
      <c r="D2" s="120" t="s">
        <v>1623</v>
      </c>
      <c r="E2" s="6"/>
      <c r="F2" s="6"/>
      <c r="G2" s="6"/>
      <c r="H2" s="6"/>
      <c r="I2" s="6"/>
      <c r="J2" s="6"/>
      <c r="K2" s="6"/>
      <c r="L2" s="6"/>
      <c r="M2" s="6"/>
      <c r="N2" s="6"/>
      <c r="O2" s="6"/>
      <c r="P2" s="6"/>
      <c r="Q2" s="6"/>
      <c r="R2" s="6"/>
      <c r="S2" s="6"/>
      <c r="T2" s="6"/>
      <c r="U2" s="6"/>
      <c r="V2" s="6"/>
      <c r="W2" s="6"/>
    </row>
    <row r="3" spans="3:16384" ht="15.75" thickBot="1">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c r="XEV3" s="6"/>
      <c r="XEW3" s="6"/>
      <c r="XEX3" s="6"/>
      <c r="XEY3" s="6"/>
      <c r="XEZ3" s="6"/>
      <c r="XFA3" s="6"/>
      <c r="XFB3" s="6"/>
      <c r="XFC3" s="6"/>
      <c r="XFD3" s="6"/>
    </row>
    <row r="4" spans="3:16384" ht="27" thickBot="1">
      <c r="C4" s="125" t="s">
        <v>787</v>
      </c>
      <c r="D4" s="121" t="e">
        <f>VLOOKUP(D2, Index!A:B, 2, FALSE)</f>
        <v>#N/A</v>
      </c>
      <c r="E4" s="6"/>
      <c r="F4" s="6"/>
      <c r="G4" s="6"/>
      <c r="H4" s="6"/>
      <c r="I4" s="6"/>
      <c r="J4" s="6"/>
      <c r="K4" s="6"/>
      <c r="L4" s="6"/>
      <c r="M4" s="6"/>
      <c r="N4" s="6"/>
      <c r="O4" s="6"/>
      <c r="P4" s="6"/>
      <c r="Q4" s="6"/>
      <c r="R4" s="6"/>
      <c r="S4" s="6"/>
      <c r="T4" s="6"/>
      <c r="U4" s="6"/>
      <c r="V4" s="6"/>
      <c r="W4" s="6"/>
    </row>
    <row r="5" spans="3:16384" ht="15.75" thickBot="1">
      <c r="C5" s="6"/>
      <c r="D5" s="6"/>
      <c r="E5" s="6"/>
      <c r="F5" s="6"/>
      <c r="G5" s="6"/>
      <c r="H5" s="6"/>
      <c r="I5" s="6"/>
      <c r="J5" s="6"/>
      <c r="K5" s="6"/>
      <c r="L5" s="6"/>
      <c r="M5" s="6"/>
      <c r="N5" s="6"/>
      <c r="O5" s="6"/>
      <c r="P5" s="6"/>
      <c r="Q5" s="6"/>
      <c r="R5" s="6"/>
      <c r="S5" s="6"/>
      <c r="T5" s="6"/>
      <c r="U5" s="6"/>
      <c r="V5" s="6"/>
      <c r="W5" s="6"/>
    </row>
    <row r="6" spans="3:16384" ht="27" thickBot="1">
      <c r="C6" s="125" t="s">
        <v>788</v>
      </c>
      <c r="D6" s="122" t="e">
        <f>VLOOKUP(D2, Index!A:D, 4, FALSE)</f>
        <v>#N/A</v>
      </c>
      <c r="E6" s="6"/>
      <c r="F6" s="6"/>
      <c r="G6" s="6"/>
      <c r="H6" s="6"/>
      <c r="I6" s="6"/>
      <c r="J6" s="6"/>
      <c r="K6" s="6"/>
      <c r="L6" s="6"/>
      <c r="M6" s="6"/>
      <c r="N6" s="6"/>
      <c r="O6" s="6"/>
      <c r="P6" s="6"/>
      <c r="Q6" s="6"/>
      <c r="R6" s="6"/>
      <c r="S6" s="6"/>
      <c r="T6" s="6"/>
      <c r="U6" s="6"/>
      <c r="V6" s="6"/>
      <c r="W6" s="6"/>
    </row>
    <row r="7" spans="3:16384" ht="15.75" thickBot="1">
      <c r="C7" s="6"/>
      <c r="D7" s="6"/>
      <c r="E7" s="6"/>
      <c r="F7" s="6"/>
      <c r="G7" s="6"/>
      <c r="H7" s="6"/>
      <c r="I7" s="6"/>
      <c r="J7" s="6"/>
      <c r="K7" s="6"/>
      <c r="L7" s="6"/>
      <c r="M7" s="6"/>
      <c r="N7" s="6"/>
      <c r="O7" s="6"/>
      <c r="P7" s="6"/>
      <c r="Q7" s="6"/>
      <c r="R7" s="6"/>
      <c r="S7" s="6"/>
      <c r="T7" s="6"/>
      <c r="U7" s="6"/>
      <c r="V7" s="6"/>
      <c r="W7" s="6"/>
    </row>
    <row r="8" spans="3:16384" ht="27" thickBot="1">
      <c r="C8" s="125" t="s">
        <v>789</v>
      </c>
      <c r="D8" s="121" t="e">
        <f>VLOOKUP(D2, Index!A:G, 7, FALSE)</f>
        <v>#N/A</v>
      </c>
      <c r="E8" s="6"/>
      <c r="F8" s="6"/>
      <c r="G8" s="6"/>
      <c r="H8" s="6"/>
      <c r="I8" s="6"/>
      <c r="J8" s="6"/>
      <c r="K8" s="6"/>
      <c r="L8" s="6"/>
      <c r="M8" s="6"/>
      <c r="N8" s="6"/>
      <c r="O8" s="6"/>
      <c r="P8" s="6"/>
      <c r="Q8" s="6"/>
      <c r="R8" s="6"/>
      <c r="S8" s="6"/>
      <c r="T8" s="6"/>
      <c r="U8" s="6"/>
      <c r="V8" s="6"/>
      <c r="W8" s="6"/>
    </row>
    <row r="9" spans="3:16384" ht="15.75" thickBot="1">
      <c r="C9" s="6"/>
      <c r="D9" s="6"/>
      <c r="E9" s="6"/>
      <c r="F9" s="6"/>
      <c r="G9" s="6"/>
      <c r="H9" s="6"/>
      <c r="I9" s="6"/>
      <c r="J9" s="6"/>
      <c r="K9" s="6"/>
      <c r="L9" s="6"/>
      <c r="M9" s="6"/>
      <c r="N9" s="6"/>
      <c r="O9" s="6"/>
      <c r="P9" s="6"/>
      <c r="Q9" s="6"/>
      <c r="R9" s="6"/>
      <c r="S9" s="6"/>
      <c r="T9" s="6"/>
      <c r="U9" s="6"/>
      <c r="V9" s="6"/>
      <c r="W9" s="6"/>
    </row>
    <row r="10" spans="3:16384" ht="27" thickBot="1">
      <c r="C10" s="125" t="s">
        <v>790</v>
      </c>
      <c r="D10" s="121" t="e">
        <f>VLOOKUP(D2, Index!A:I, 9, FALSE)</f>
        <v>#N/A</v>
      </c>
      <c r="E10" s="6"/>
      <c r="F10" s="6"/>
      <c r="G10" s="6"/>
      <c r="H10" s="6"/>
      <c r="I10" s="6"/>
      <c r="J10" s="6"/>
      <c r="K10" s="6"/>
      <c r="L10" s="6"/>
      <c r="M10" s="6"/>
      <c r="N10" s="6"/>
      <c r="O10" s="6"/>
      <c r="P10" s="6"/>
      <c r="Q10" s="6"/>
      <c r="R10" s="6"/>
      <c r="S10" s="6"/>
      <c r="T10" s="6"/>
      <c r="U10" s="6"/>
      <c r="V10" s="6"/>
      <c r="W10" s="6"/>
    </row>
    <row r="11" spans="3:16384" ht="15.75" thickBot="1">
      <c r="C11" s="6"/>
      <c r="D11" s="6"/>
      <c r="E11" s="6"/>
      <c r="F11" s="6"/>
      <c r="G11" s="6"/>
      <c r="H11" s="6"/>
      <c r="I11" s="6"/>
      <c r="J11" s="6"/>
      <c r="K11" s="6"/>
      <c r="L11" s="6"/>
      <c r="M11" s="6"/>
      <c r="N11" s="6"/>
      <c r="O11" s="6"/>
      <c r="P11" s="6"/>
      <c r="Q11" s="6"/>
      <c r="R11" s="6"/>
      <c r="S11" s="6"/>
      <c r="T11" s="6"/>
      <c r="U11" s="6"/>
      <c r="V11" s="6"/>
      <c r="W11" s="6"/>
    </row>
    <row r="12" spans="3:16384" ht="27" thickBot="1">
      <c r="C12" s="125" t="s">
        <v>791</v>
      </c>
      <c r="D12" s="121" t="e">
        <f>VLOOKUP(D2, Index!A:J, 10, FALSE)</f>
        <v>#N/A</v>
      </c>
      <c r="E12" s="6"/>
      <c r="F12" s="6"/>
      <c r="G12" s="6"/>
      <c r="H12" s="6"/>
      <c r="I12" s="6"/>
      <c r="J12" s="6"/>
      <c r="K12" s="6"/>
      <c r="L12" s="6"/>
      <c r="M12" s="6"/>
      <c r="N12" s="6"/>
      <c r="O12" s="6"/>
      <c r="P12" s="6"/>
      <c r="Q12" s="6"/>
      <c r="R12" s="6"/>
      <c r="S12" s="6"/>
      <c r="T12" s="6"/>
      <c r="U12" s="6"/>
      <c r="V12" s="6"/>
      <c r="W12" s="6"/>
    </row>
    <row r="13" spans="3:16384" ht="15.75" thickBot="1">
      <c r="C13" s="6"/>
      <c r="D13" s="6"/>
      <c r="E13" s="6"/>
      <c r="F13" s="6"/>
      <c r="G13" s="6"/>
      <c r="H13" s="6"/>
      <c r="I13" s="6"/>
      <c r="J13" s="6"/>
      <c r="K13" s="6"/>
      <c r="L13" s="6"/>
      <c r="M13" s="6"/>
      <c r="N13" s="6"/>
      <c r="O13" s="6"/>
      <c r="P13" s="6"/>
      <c r="Q13" s="6"/>
      <c r="R13" s="6"/>
      <c r="S13" s="6"/>
      <c r="T13" s="6"/>
      <c r="U13" s="6"/>
      <c r="V13" s="6"/>
      <c r="W13" s="6"/>
    </row>
    <row r="14" spans="3:16384" ht="27" thickBot="1">
      <c r="C14" s="125" t="s">
        <v>792</v>
      </c>
      <c r="D14" s="123" t="e">
        <f>VLOOKUP(D2, Index!A:Q, 17, FALSE)</f>
        <v>#N/A</v>
      </c>
      <c r="E14" s="6"/>
      <c r="F14" s="6"/>
      <c r="G14" s="6"/>
      <c r="H14" s="6"/>
      <c r="I14" s="6"/>
      <c r="J14" s="6"/>
      <c r="K14" s="6"/>
      <c r="L14" s="6"/>
      <c r="M14" s="6"/>
      <c r="N14" s="6"/>
      <c r="O14" s="6"/>
      <c r="P14" s="6"/>
      <c r="Q14" s="6"/>
      <c r="R14" s="6"/>
      <c r="S14" s="6"/>
      <c r="T14" s="6"/>
      <c r="U14" s="6"/>
      <c r="V14" s="6"/>
      <c r="W14" s="6"/>
    </row>
    <row r="15" spans="3:16384">
      <c r="C15" s="6"/>
      <c r="D15" s="6"/>
      <c r="E15" s="6"/>
      <c r="F15" s="6"/>
      <c r="G15" s="6"/>
      <c r="H15" s="6"/>
      <c r="I15" s="6"/>
      <c r="J15" s="6"/>
      <c r="K15" s="6"/>
      <c r="L15" s="6"/>
      <c r="M15" s="6"/>
      <c r="N15" s="6"/>
      <c r="O15" s="6"/>
      <c r="P15" s="6"/>
      <c r="Q15" s="6"/>
      <c r="R15" s="6"/>
      <c r="S15" s="6"/>
      <c r="T15" s="6"/>
      <c r="U15" s="6"/>
      <c r="V15" s="6"/>
      <c r="W15" s="6"/>
    </row>
    <row r="16" spans="3:16384">
      <c r="C16" s="6"/>
      <c r="D16" s="6"/>
      <c r="E16" s="6"/>
      <c r="F16" s="6"/>
      <c r="G16" s="6"/>
      <c r="H16" s="6"/>
      <c r="I16" s="6"/>
      <c r="J16" s="6"/>
      <c r="K16" s="6"/>
      <c r="L16" s="6"/>
      <c r="M16" s="6"/>
      <c r="N16" s="6"/>
      <c r="O16" s="6"/>
      <c r="P16" s="6"/>
      <c r="Q16" s="6"/>
      <c r="R16" s="6"/>
      <c r="S16" s="6"/>
      <c r="T16" s="6"/>
      <c r="U16" s="6"/>
      <c r="V16" s="6"/>
      <c r="W16" s="6"/>
    </row>
    <row r="17" spans="3:23">
      <c r="C17" s="6"/>
      <c r="D17" s="6"/>
      <c r="E17" s="6"/>
      <c r="F17" s="6"/>
      <c r="G17" s="6"/>
      <c r="H17" s="6"/>
      <c r="I17" s="6"/>
      <c r="J17" s="6"/>
      <c r="K17" s="6"/>
      <c r="L17" s="6"/>
      <c r="M17" s="6"/>
      <c r="N17" s="6"/>
      <c r="O17" s="6"/>
      <c r="P17" s="6"/>
      <c r="Q17" s="6"/>
      <c r="R17" s="6"/>
      <c r="S17" s="6"/>
      <c r="T17" s="6"/>
      <c r="U17" s="6"/>
      <c r="V17" s="6"/>
      <c r="W17" s="6"/>
    </row>
    <row r="18" spans="3:23">
      <c r="C18" s="6"/>
      <c r="D18" s="6"/>
      <c r="E18" s="6"/>
      <c r="F18" s="6"/>
      <c r="G18" s="6"/>
      <c r="H18" s="6"/>
      <c r="I18" s="6"/>
      <c r="J18" s="6"/>
      <c r="K18" s="6"/>
      <c r="L18" s="6"/>
      <c r="M18" s="6"/>
      <c r="N18" s="6"/>
      <c r="O18" s="6"/>
      <c r="P18" s="6"/>
      <c r="Q18" s="6"/>
      <c r="R18" s="6"/>
      <c r="S18" s="6"/>
      <c r="T18" s="6"/>
      <c r="U18" s="6"/>
      <c r="V18" s="6"/>
      <c r="W18" s="6"/>
    </row>
    <row r="19" spans="3:23">
      <c r="C19" s="6"/>
      <c r="D19" s="6"/>
      <c r="E19" s="6"/>
      <c r="F19" s="6"/>
      <c r="G19" s="6"/>
      <c r="H19" s="6"/>
      <c r="I19" s="6"/>
      <c r="J19" s="6"/>
      <c r="K19" s="6"/>
      <c r="L19" s="6"/>
      <c r="M19" s="6"/>
      <c r="N19" s="6"/>
      <c r="O19" s="6"/>
      <c r="P19" s="6"/>
      <c r="Q19" s="6"/>
      <c r="R19" s="6"/>
      <c r="S19" s="6"/>
      <c r="T19" s="6"/>
      <c r="U19" s="6"/>
      <c r="V19" s="6"/>
      <c r="W19" s="6"/>
    </row>
    <row r="20" spans="3:23">
      <c r="C20" s="6"/>
      <c r="D20" s="6"/>
      <c r="E20" s="6"/>
      <c r="F20" s="6"/>
      <c r="G20" s="6"/>
      <c r="H20" s="6"/>
      <c r="I20" s="6"/>
      <c r="J20" s="6"/>
      <c r="K20" s="6"/>
      <c r="L20" s="6"/>
      <c r="M20" s="6"/>
      <c r="N20" s="6"/>
      <c r="O20" s="6"/>
      <c r="P20" s="6"/>
      <c r="Q20" s="6"/>
      <c r="R20" s="6"/>
      <c r="S20" s="6"/>
      <c r="T20" s="6"/>
      <c r="U20" s="6"/>
      <c r="V20" s="6"/>
      <c r="W20" s="6"/>
    </row>
    <row r="21" spans="3:23">
      <c r="C21" s="6"/>
      <c r="D21" s="6"/>
      <c r="E21" s="6"/>
      <c r="F21" s="6"/>
      <c r="G21" s="6"/>
      <c r="H21" s="6"/>
      <c r="I21" s="6"/>
      <c r="J21" s="6"/>
      <c r="K21" s="6"/>
      <c r="L21" s="6"/>
      <c r="M21" s="6"/>
      <c r="N21" s="6"/>
      <c r="O21" s="6"/>
      <c r="P21" s="6"/>
      <c r="Q21" s="6"/>
      <c r="R21" s="6"/>
      <c r="S21" s="6"/>
      <c r="T21" s="6"/>
      <c r="U21" s="6"/>
      <c r="V21" s="6"/>
      <c r="W21" s="6"/>
    </row>
    <row r="22" spans="3:23">
      <c r="C22" s="6"/>
      <c r="D22" s="6"/>
      <c r="E22" s="6"/>
      <c r="F22" s="6"/>
      <c r="G22" s="6"/>
      <c r="H22" s="6"/>
      <c r="I22" s="6"/>
      <c r="J22" s="6"/>
      <c r="K22" s="6"/>
      <c r="L22" s="6"/>
      <c r="M22" s="6"/>
      <c r="N22" s="6"/>
      <c r="O22" s="6"/>
      <c r="P22" s="6"/>
      <c r="Q22" s="6"/>
      <c r="R22" s="6"/>
      <c r="S22" s="6"/>
      <c r="T22" s="6"/>
      <c r="U22" s="6"/>
      <c r="V22" s="6"/>
      <c r="W22" s="6"/>
    </row>
    <row r="23" spans="3:23">
      <c r="C23" s="6"/>
      <c r="D23" s="6"/>
      <c r="E23" s="6"/>
      <c r="F23" s="6"/>
      <c r="G23" s="6"/>
      <c r="H23" s="6"/>
      <c r="I23" s="6"/>
      <c r="J23" s="6"/>
      <c r="K23" s="6"/>
      <c r="L23" s="6"/>
      <c r="M23" s="6"/>
      <c r="N23" s="6"/>
      <c r="O23" s="6"/>
      <c r="P23" s="6"/>
      <c r="Q23" s="6"/>
      <c r="R23" s="6"/>
      <c r="S23" s="6"/>
      <c r="T23" s="6"/>
      <c r="U23" s="6"/>
      <c r="V23" s="6"/>
      <c r="W23" s="6"/>
    </row>
    <row r="24" spans="3:23">
      <c r="C24" s="6"/>
      <c r="D24" s="6"/>
      <c r="E24" s="6"/>
      <c r="F24" s="6"/>
      <c r="G24" s="6"/>
      <c r="H24" s="6"/>
      <c r="I24" s="6"/>
      <c r="J24" s="6"/>
      <c r="K24" s="6"/>
      <c r="L24" s="6"/>
      <c r="M24" s="6"/>
      <c r="N24" s="6"/>
      <c r="O24" s="6"/>
      <c r="P24" s="6"/>
      <c r="Q24" s="6"/>
      <c r="R24" s="6"/>
      <c r="S24" s="6"/>
      <c r="T24" s="6"/>
      <c r="U24" s="6"/>
      <c r="V24" s="6"/>
      <c r="W24" s="6"/>
    </row>
    <row r="25" spans="3:23">
      <c r="C25" s="6"/>
      <c r="D25" s="6"/>
      <c r="E25" s="6"/>
      <c r="F25" s="6"/>
      <c r="G25" s="6"/>
      <c r="H25" s="6"/>
      <c r="I25" s="6"/>
      <c r="J25" s="6"/>
      <c r="K25" s="6"/>
      <c r="L25" s="6"/>
      <c r="M25" s="6"/>
      <c r="N25" s="6"/>
      <c r="O25" s="6"/>
      <c r="P25" s="6"/>
      <c r="Q25" s="6"/>
      <c r="R25" s="6"/>
      <c r="S25" s="6"/>
      <c r="T25" s="6"/>
      <c r="U25" s="6"/>
      <c r="V25" s="6"/>
      <c r="W25" s="6"/>
    </row>
    <row r="26" spans="3:23">
      <c r="C26" s="6"/>
      <c r="D26" s="6"/>
      <c r="E26" s="6"/>
      <c r="F26" s="6"/>
      <c r="G26" s="6"/>
      <c r="H26" s="6"/>
      <c r="I26" s="6"/>
      <c r="J26" s="6"/>
      <c r="K26" s="6"/>
      <c r="L26" s="6"/>
      <c r="M26" s="6"/>
      <c r="N26" s="6"/>
      <c r="O26" s="6"/>
      <c r="P26" s="6"/>
      <c r="Q26" s="6"/>
      <c r="R26" s="6"/>
      <c r="S26" s="6"/>
      <c r="T26" s="6"/>
      <c r="U26" s="6"/>
      <c r="V26" s="6"/>
      <c r="W26" s="6"/>
    </row>
    <row r="27" spans="3:23">
      <c r="C27" s="6"/>
      <c r="D27" s="6"/>
      <c r="E27" s="6"/>
      <c r="F27" s="6"/>
      <c r="G27" s="6"/>
      <c r="H27" s="6"/>
      <c r="I27" s="6"/>
      <c r="J27" s="6"/>
      <c r="K27" s="6"/>
      <c r="L27" s="6"/>
      <c r="M27" s="6"/>
      <c r="N27" s="6"/>
      <c r="O27" s="6"/>
      <c r="P27" s="6"/>
      <c r="Q27" s="6"/>
      <c r="R27" s="6"/>
      <c r="S27" s="6"/>
      <c r="T27" s="6"/>
      <c r="U27" s="6"/>
      <c r="V27" s="6"/>
      <c r="W27" s="6"/>
    </row>
    <row r="28" spans="3:23">
      <c r="C28" s="6"/>
      <c r="D28" s="6"/>
      <c r="E28" s="6"/>
      <c r="F28" s="6"/>
      <c r="G28" s="6"/>
      <c r="H28" s="6"/>
      <c r="I28" s="6"/>
      <c r="J28" s="6"/>
      <c r="K28" s="6"/>
      <c r="L28" s="6"/>
      <c r="M28" s="6"/>
      <c r="N28" s="6"/>
      <c r="O28" s="6"/>
      <c r="P28" s="6"/>
      <c r="Q28" s="6"/>
      <c r="R28" s="6"/>
      <c r="S28" s="6"/>
      <c r="T28" s="6"/>
      <c r="U28" s="6"/>
      <c r="V28" s="6"/>
      <c r="W28" s="6"/>
    </row>
    <row r="29" spans="3:23">
      <c r="C29" s="6"/>
      <c r="D29" s="6"/>
      <c r="E29" s="6"/>
      <c r="F29" s="6"/>
      <c r="G29" s="6"/>
      <c r="H29" s="6"/>
      <c r="I29" s="6"/>
      <c r="J29" s="6"/>
      <c r="K29" s="6"/>
      <c r="L29" s="6"/>
      <c r="M29" s="6"/>
      <c r="N29" s="6"/>
      <c r="O29" s="6"/>
      <c r="P29" s="6"/>
      <c r="Q29" s="6"/>
      <c r="R29" s="6"/>
      <c r="S29" s="6"/>
      <c r="T29" s="6"/>
      <c r="U29" s="6"/>
      <c r="V29" s="6"/>
      <c r="W29" s="6"/>
    </row>
    <row r="30" spans="3:23">
      <c r="C30" s="6"/>
      <c r="D30" s="6"/>
      <c r="E30" s="6"/>
      <c r="F30" s="6"/>
      <c r="G30" s="6"/>
      <c r="H30" s="6"/>
      <c r="I30" s="6"/>
      <c r="J30" s="6"/>
      <c r="K30" s="6"/>
      <c r="L30" s="6"/>
      <c r="M30" s="6"/>
      <c r="N30" s="6"/>
      <c r="O30" s="6"/>
      <c r="P30" s="6"/>
      <c r="Q30" s="6"/>
      <c r="R30" s="6"/>
      <c r="S30" s="6"/>
      <c r="T30" s="6"/>
      <c r="U30" s="6"/>
      <c r="V30" s="6"/>
      <c r="W30" s="6"/>
    </row>
    <row r="31" spans="3:23">
      <c r="C31" s="6"/>
      <c r="D31" s="6"/>
      <c r="E31" s="6"/>
      <c r="F31" s="6"/>
      <c r="G31" s="6"/>
      <c r="H31" s="6"/>
      <c r="I31" s="6"/>
      <c r="J31" s="6"/>
      <c r="K31" s="6"/>
      <c r="L31" s="6"/>
      <c r="M31" s="6"/>
      <c r="N31" s="6"/>
      <c r="O31" s="6"/>
      <c r="P31" s="6"/>
      <c r="Q31" s="6"/>
      <c r="R31" s="6"/>
      <c r="S31" s="6"/>
      <c r="T31" s="6"/>
      <c r="U31" s="6"/>
      <c r="V31" s="6"/>
      <c r="W31" s="6"/>
    </row>
    <row r="32" spans="3:23">
      <c r="C32" s="6"/>
      <c r="D32" s="6"/>
      <c r="E32" s="6"/>
      <c r="F32" s="6"/>
      <c r="G32" s="6"/>
      <c r="H32" s="6"/>
      <c r="I32" s="6"/>
      <c r="J32" s="6"/>
      <c r="K32" s="6"/>
      <c r="L32" s="6"/>
      <c r="M32" s="6"/>
      <c r="N32" s="6"/>
      <c r="O32" s="6"/>
      <c r="P32" s="6"/>
      <c r="Q32" s="6"/>
      <c r="R32" s="6"/>
      <c r="S32" s="6"/>
      <c r="T32" s="6"/>
      <c r="U32" s="6"/>
      <c r="V32" s="6"/>
      <c r="W32" s="6"/>
    </row>
    <row r="33" spans="3:23">
      <c r="C33" s="6"/>
      <c r="D33" s="6"/>
      <c r="E33" s="6"/>
      <c r="F33" s="6"/>
      <c r="G33" s="6"/>
      <c r="H33" s="6"/>
      <c r="I33" s="6"/>
      <c r="J33" s="6"/>
      <c r="K33" s="6"/>
      <c r="L33" s="6"/>
      <c r="M33" s="6"/>
      <c r="N33" s="6"/>
      <c r="O33" s="6"/>
      <c r="P33" s="6"/>
      <c r="Q33" s="6"/>
      <c r="R33" s="6"/>
      <c r="S33" s="6"/>
      <c r="T33" s="6"/>
      <c r="U33" s="6"/>
      <c r="V33" s="6"/>
      <c r="W33" s="6"/>
    </row>
    <row r="34" spans="3:23">
      <c r="C34" s="6"/>
      <c r="D34" s="6"/>
      <c r="E34" s="6"/>
      <c r="F34" s="6"/>
      <c r="G34" s="6"/>
      <c r="H34" s="6"/>
      <c r="I34" s="6"/>
      <c r="J34" s="6"/>
      <c r="K34" s="6"/>
      <c r="L34" s="6"/>
      <c r="M34" s="6"/>
      <c r="N34" s="6"/>
      <c r="O34" s="6"/>
      <c r="P34" s="6"/>
      <c r="Q34" s="6"/>
      <c r="R34" s="6"/>
      <c r="S34" s="6"/>
      <c r="T34" s="6"/>
      <c r="U34" s="6"/>
      <c r="V34" s="6"/>
      <c r="W34" s="6"/>
    </row>
    <row r="35" spans="3:23">
      <c r="C35" s="6"/>
      <c r="D35" s="6"/>
      <c r="E35" s="6"/>
      <c r="F35" s="6"/>
      <c r="G35" s="6"/>
      <c r="H35" s="6"/>
      <c r="I35" s="6"/>
      <c r="J35" s="6"/>
      <c r="K35" s="6"/>
      <c r="L35" s="6"/>
      <c r="M35" s="6"/>
      <c r="N35" s="6"/>
      <c r="O35" s="6"/>
      <c r="P35" s="6"/>
      <c r="Q35" s="6"/>
      <c r="R35" s="6"/>
      <c r="S35" s="6"/>
      <c r="T35" s="6"/>
      <c r="U35" s="6"/>
      <c r="V35" s="6"/>
      <c r="W35" s="6"/>
    </row>
    <row r="36" spans="3:23">
      <c r="C36" s="6"/>
      <c r="D36" s="6"/>
      <c r="E36" s="6"/>
      <c r="F36" s="6"/>
      <c r="G36" s="6"/>
      <c r="H36" s="6"/>
      <c r="I36" s="6"/>
      <c r="J36" s="6"/>
      <c r="K36" s="6"/>
      <c r="L36" s="6"/>
      <c r="M36" s="6"/>
      <c r="N36" s="6"/>
      <c r="O36" s="6"/>
      <c r="P36" s="6"/>
      <c r="Q36" s="6"/>
      <c r="R36" s="6"/>
      <c r="S36" s="6"/>
      <c r="T36" s="6"/>
      <c r="U36" s="6"/>
      <c r="V36" s="6"/>
      <c r="W36" s="6"/>
    </row>
    <row r="37" spans="3:23">
      <c r="C37" s="6"/>
      <c r="D37" s="6"/>
      <c r="E37" s="6"/>
      <c r="F37" s="6"/>
      <c r="G37" s="6"/>
      <c r="H37" s="6"/>
      <c r="I37" s="6"/>
      <c r="J37" s="6"/>
      <c r="K37" s="6"/>
      <c r="L37" s="6"/>
      <c r="M37" s="6"/>
      <c r="N37" s="6"/>
      <c r="O37" s="6"/>
      <c r="P37" s="6"/>
      <c r="Q37" s="6"/>
      <c r="R37" s="6"/>
      <c r="S37" s="6"/>
      <c r="T37" s="6"/>
      <c r="U37" s="6"/>
      <c r="V37" s="6"/>
      <c r="W37" s="6"/>
    </row>
    <row r="38" spans="3:23">
      <c r="C38" s="6"/>
      <c r="D38" s="6"/>
      <c r="E38" s="6"/>
      <c r="F38" s="6"/>
      <c r="G38" s="6"/>
      <c r="H38" s="6"/>
      <c r="I38" s="6"/>
      <c r="J38" s="6"/>
      <c r="K38" s="6"/>
      <c r="L38" s="6"/>
      <c r="M38" s="6"/>
      <c r="N38" s="6"/>
      <c r="O38" s="6"/>
      <c r="P38" s="6"/>
      <c r="Q38" s="6"/>
      <c r="R38" s="6"/>
      <c r="S38" s="6"/>
      <c r="T38" s="6"/>
      <c r="U38" s="6"/>
      <c r="V38" s="6"/>
      <c r="W38" s="6"/>
    </row>
    <row r="39" spans="3:23">
      <c r="C39" s="6"/>
      <c r="D39" s="6"/>
      <c r="E39" s="6"/>
      <c r="F39" s="6"/>
      <c r="G39" s="6"/>
      <c r="H39" s="6"/>
      <c r="I39" s="6"/>
      <c r="J39" s="6"/>
      <c r="K39" s="6"/>
      <c r="L39" s="6"/>
      <c r="M39" s="6"/>
      <c r="N39" s="6"/>
      <c r="O39" s="6"/>
      <c r="P39" s="6"/>
      <c r="Q39" s="6"/>
      <c r="R39" s="6"/>
      <c r="S39" s="6"/>
      <c r="T39" s="6"/>
      <c r="U39" s="6"/>
      <c r="V39" s="6"/>
      <c r="W39" s="6"/>
    </row>
    <row r="40" spans="3:23">
      <c r="C40" s="6"/>
      <c r="D40" s="6"/>
      <c r="E40" s="6"/>
      <c r="F40" s="6"/>
      <c r="G40" s="6"/>
      <c r="H40" s="6"/>
      <c r="I40" s="6"/>
      <c r="J40" s="6"/>
      <c r="K40" s="6"/>
      <c r="L40" s="6"/>
      <c r="M40" s="6"/>
      <c r="N40" s="6"/>
      <c r="O40" s="6"/>
      <c r="P40" s="6"/>
      <c r="Q40" s="6"/>
      <c r="R40" s="6"/>
      <c r="S40" s="6"/>
      <c r="T40" s="6"/>
      <c r="U40" s="6"/>
      <c r="V40" s="6"/>
      <c r="W40" s="6"/>
    </row>
    <row r="41" spans="3:23">
      <c r="C41" s="6"/>
      <c r="D41" s="6"/>
      <c r="E41" s="6"/>
      <c r="F41" s="6"/>
      <c r="G41" s="6"/>
      <c r="H41" s="6"/>
      <c r="I41" s="6"/>
      <c r="J41" s="6"/>
      <c r="K41" s="6"/>
      <c r="L41" s="6"/>
      <c r="M41" s="6"/>
      <c r="N41" s="6"/>
      <c r="O41" s="6"/>
      <c r="P41" s="6"/>
      <c r="Q41" s="6"/>
      <c r="R41" s="6"/>
      <c r="S41" s="6"/>
      <c r="T41" s="6"/>
      <c r="U41" s="6"/>
      <c r="V41" s="6"/>
      <c r="W41" s="6"/>
    </row>
    <row r="42" spans="3:23">
      <c r="C42" s="6"/>
      <c r="D42" s="6"/>
      <c r="E42" s="6"/>
      <c r="F42" s="6"/>
      <c r="G42" s="6"/>
      <c r="H42" s="6"/>
      <c r="I42" s="6"/>
      <c r="J42" s="6"/>
      <c r="K42" s="6"/>
      <c r="L42" s="6"/>
      <c r="M42" s="6"/>
      <c r="N42" s="6"/>
      <c r="O42" s="6"/>
      <c r="P42" s="6"/>
      <c r="Q42" s="6"/>
      <c r="R42" s="6"/>
      <c r="S42" s="6"/>
      <c r="T42" s="6"/>
      <c r="U42" s="6"/>
      <c r="V42" s="6"/>
      <c r="W42" s="6"/>
    </row>
    <row r="43" spans="3:23">
      <c r="C43" s="6"/>
      <c r="D43" s="6"/>
      <c r="E43" s="6"/>
      <c r="F43" s="6"/>
      <c r="G43" s="6"/>
      <c r="H43" s="6"/>
      <c r="I43" s="6"/>
      <c r="J43" s="6"/>
      <c r="K43" s="6"/>
      <c r="L43" s="6"/>
      <c r="M43" s="6"/>
      <c r="N43" s="6"/>
      <c r="O43" s="6"/>
      <c r="P43" s="6"/>
      <c r="Q43" s="6"/>
      <c r="R43" s="6"/>
      <c r="S43" s="6"/>
      <c r="T43" s="6"/>
      <c r="U43" s="6"/>
      <c r="V43" s="6"/>
      <c r="W43" s="6"/>
    </row>
    <row r="44" spans="3:23">
      <c r="C44" s="6"/>
      <c r="D44" s="6"/>
      <c r="E44" s="6"/>
      <c r="F44" s="6"/>
      <c r="G44" s="6"/>
      <c r="H44" s="6"/>
      <c r="I44" s="6"/>
      <c r="J44" s="6"/>
      <c r="K44" s="6"/>
      <c r="L44" s="6"/>
      <c r="M44" s="6"/>
      <c r="N44" s="6"/>
      <c r="O44" s="6"/>
      <c r="P44" s="6"/>
      <c r="Q44" s="6"/>
      <c r="R44" s="6"/>
      <c r="S44" s="6"/>
      <c r="T44" s="6"/>
      <c r="U44" s="6"/>
      <c r="V44" s="6"/>
      <c r="W44" s="6"/>
    </row>
    <row r="45" spans="3:23">
      <c r="C45" s="6"/>
      <c r="D45" s="6"/>
      <c r="E45" s="6"/>
      <c r="F45" s="6"/>
      <c r="G45" s="6"/>
      <c r="H45" s="6"/>
      <c r="I45" s="6"/>
      <c r="J45" s="6"/>
      <c r="K45" s="6"/>
      <c r="L45" s="6"/>
      <c r="M45" s="6"/>
      <c r="N45" s="6"/>
      <c r="O45" s="6"/>
      <c r="P45" s="6"/>
      <c r="Q45" s="6"/>
      <c r="R45" s="6"/>
      <c r="S45" s="6"/>
      <c r="T45" s="6"/>
      <c r="U45" s="6"/>
      <c r="V45" s="6"/>
      <c r="W45" s="6"/>
    </row>
    <row r="46" spans="3:23">
      <c r="C46" s="6"/>
      <c r="D46" s="6"/>
      <c r="E46" s="6"/>
      <c r="F46" s="6"/>
      <c r="G46" s="6"/>
      <c r="H46" s="6"/>
      <c r="I46" s="6"/>
      <c r="J46" s="6"/>
      <c r="K46" s="6"/>
      <c r="L46" s="6"/>
      <c r="M46" s="6"/>
      <c r="N46" s="6"/>
      <c r="O46" s="6"/>
      <c r="P46" s="6"/>
      <c r="Q46" s="6"/>
      <c r="R46" s="6"/>
      <c r="S46" s="6"/>
      <c r="T46" s="6"/>
      <c r="U46" s="6"/>
      <c r="V46" s="6"/>
      <c r="W46" s="6"/>
    </row>
    <row r="47" spans="3:23">
      <c r="C47" s="6"/>
      <c r="D47" s="6"/>
      <c r="E47" s="6"/>
      <c r="F47" s="6"/>
      <c r="G47" s="6"/>
      <c r="H47" s="6"/>
      <c r="I47" s="6"/>
      <c r="J47" s="6"/>
      <c r="K47" s="6"/>
      <c r="L47" s="6"/>
      <c r="M47" s="6"/>
      <c r="N47" s="6"/>
      <c r="O47" s="6"/>
      <c r="P47" s="6"/>
      <c r="Q47" s="6"/>
      <c r="R47" s="6"/>
      <c r="S47" s="6"/>
      <c r="T47" s="6"/>
      <c r="U47" s="6"/>
      <c r="V47" s="6"/>
      <c r="W47" s="6"/>
    </row>
    <row r="48" spans="3:23">
      <c r="C48" s="6"/>
      <c r="D48" s="6"/>
      <c r="E48" s="6"/>
      <c r="F48" s="6"/>
      <c r="G48" s="6"/>
      <c r="H48" s="6"/>
      <c r="I48" s="6"/>
      <c r="J48" s="6"/>
      <c r="K48" s="6"/>
      <c r="L48" s="6"/>
      <c r="M48" s="6"/>
      <c r="N48" s="6"/>
      <c r="O48" s="6"/>
      <c r="P48" s="6"/>
      <c r="Q48" s="6"/>
      <c r="R48" s="6"/>
      <c r="S48" s="6"/>
      <c r="T48" s="6"/>
      <c r="U48" s="6"/>
      <c r="V48" s="6"/>
      <c r="W48" s="6"/>
    </row>
    <row r="49" spans="3:23">
      <c r="C49" s="6"/>
      <c r="D49" s="6"/>
      <c r="E49" s="6"/>
      <c r="F49" s="6"/>
      <c r="G49" s="6"/>
      <c r="H49" s="6"/>
      <c r="I49" s="6"/>
      <c r="J49" s="6"/>
      <c r="K49" s="6"/>
      <c r="L49" s="6"/>
      <c r="M49" s="6"/>
      <c r="N49" s="6"/>
      <c r="O49" s="6"/>
      <c r="P49" s="6"/>
      <c r="Q49" s="6"/>
      <c r="R49" s="6"/>
      <c r="S49" s="6"/>
      <c r="T49" s="6"/>
      <c r="U49" s="6"/>
      <c r="V49" s="6"/>
      <c r="W49" s="6"/>
    </row>
    <row r="50" spans="3:23">
      <c r="C50" s="6"/>
      <c r="D50" s="6"/>
      <c r="E50" s="6"/>
      <c r="F50" s="6"/>
      <c r="G50" s="6"/>
      <c r="H50" s="6"/>
      <c r="I50" s="6"/>
      <c r="J50" s="6"/>
      <c r="K50" s="6"/>
      <c r="L50" s="6"/>
      <c r="M50" s="6"/>
      <c r="N50" s="6"/>
      <c r="O50" s="6"/>
      <c r="P50" s="6"/>
      <c r="Q50" s="6"/>
      <c r="R50" s="6"/>
      <c r="S50" s="6"/>
      <c r="T50" s="6"/>
      <c r="U50" s="6"/>
      <c r="V50" s="6"/>
      <c r="W50" s="6"/>
    </row>
    <row r="51" spans="3:23">
      <c r="C51" s="6"/>
      <c r="D51" s="6"/>
      <c r="E51" s="6"/>
      <c r="F51" s="6"/>
      <c r="G51" s="6"/>
      <c r="H51" s="6"/>
      <c r="I51" s="6"/>
      <c r="J51" s="6"/>
      <c r="K51" s="6"/>
      <c r="L51" s="6"/>
      <c r="M51" s="6"/>
      <c r="N51" s="6"/>
      <c r="O51" s="6"/>
      <c r="P51" s="6"/>
      <c r="Q51" s="6"/>
      <c r="R51" s="6"/>
      <c r="S51" s="6"/>
      <c r="T51" s="6"/>
      <c r="U51" s="6"/>
      <c r="V51" s="6"/>
      <c r="W51" s="6"/>
    </row>
    <row r="52" spans="3:23">
      <c r="C52" s="6"/>
      <c r="D52" s="6"/>
      <c r="E52" s="6"/>
      <c r="F52" s="6"/>
      <c r="G52" s="6"/>
      <c r="H52" s="6"/>
      <c r="I52" s="6"/>
      <c r="J52" s="6"/>
      <c r="K52" s="6"/>
      <c r="L52" s="6"/>
      <c r="M52" s="6"/>
      <c r="N52" s="6"/>
      <c r="O52" s="6"/>
      <c r="P52" s="6"/>
      <c r="Q52" s="6"/>
      <c r="R52" s="6"/>
      <c r="S52" s="6"/>
      <c r="T52" s="6"/>
      <c r="U52" s="6"/>
      <c r="V52" s="6"/>
      <c r="W52" s="6"/>
    </row>
    <row r="53" spans="3:23">
      <c r="C53" s="6"/>
      <c r="D53" s="6"/>
      <c r="E53" s="6"/>
      <c r="F53" s="6"/>
      <c r="G53" s="6"/>
      <c r="H53" s="6"/>
      <c r="I53" s="6"/>
      <c r="J53" s="6"/>
      <c r="K53" s="6"/>
      <c r="L53" s="6"/>
      <c r="M53" s="6"/>
      <c r="N53" s="6"/>
      <c r="O53" s="6"/>
      <c r="P53" s="6"/>
      <c r="Q53" s="6"/>
      <c r="R53" s="6"/>
      <c r="S53" s="6"/>
      <c r="T53" s="6"/>
      <c r="U53" s="6"/>
      <c r="V53" s="6"/>
      <c r="W53" s="6"/>
    </row>
    <row r="54" spans="3:23">
      <c r="C54" s="6"/>
      <c r="D54" s="6"/>
      <c r="E54" s="6"/>
      <c r="F54" s="6"/>
      <c r="G54" s="6"/>
      <c r="H54" s="6"/>
      <c r="I54" s="6"/>
      <c r="J54" s="6"/>
      <c r="K54" s="6"/>
      <c r="L54" s="6"/>
      <c r="M54" s="6"/>
      <c r="N54" s="6"/>
      <c r="O54" s="6"/>
      <c r="P54" s="6"/>
      <c r="Q54" s="6"/>
      <c r="R54" s="6"/>
      <c r="S54" s="6"/>
      <c r="T54" s="6"/>
      <c r="U54" s="6"/>
      <c r="V54" s="6"/>
      <c r="W54" s="6"/>
    </row>
    <row r="55" spans="3:23">
      <c r="C55" s="6"/>
      <c r="D55" s="6"/>
      <c r="E55" s="6"/>
      <c r="F55" s="6"/>
      <c r="G55" s="6"/>
      <c r="H55" s="6"/>
      <c r="I55" s="6"/>
      <c r="J55" s="6"/>
      <c r="K55" s="6"/>
      <c r="L55" s="6"/>
      <c r="M55" s="6"/>
      <c r="N55" s="6"/>
      <c r="O55" s="6"/>
      <c r="P55" s="6"/>
      <c r="Q55" s="6"/>
      <c r="R55" s="6"/>
      <c r="S55" s="6"/>
      <c r="T55" s="6"/>
      <c r="U55" s="6"/>
      <c r="V55" s="6"/>
      <c r="W55" s="6"/>
    </row>
    <row r="56" spans="3:23">
      <c r="C56" s="6"/>
      <c r="D56" s="6"/>
      <c r="E56" s="6"/>
      <c r="F56" s="6"/>
      <c r="G56" s="6"/>
      <c r="H56" s="6"/>
      <c r="I56" s="6"/>
      <c r="J56" s="6"/>
      <c r="K56" s="6"/>
      <c r="L56" s="6"/>
      <c r="M56" s="6"/>
      <c r="N56" s="6"/>
      <c r="O56" s="6"/>
      <c r="P56" s="6"/>
      <c r="Q56" s="6"/>
      <c r="R56" s="6"/>
      <c r="S56" s="6"/>
      <c r="T56" s="6"/>
      <c r="U56" s="6"/>
      <c r="V56" s="6"/>
      <c r="W56" s="6"/>
    </row>
    <row r="57" spans="3:23">
      <c r="C57" s="6"/>
      <c r="D57" s="6"/>
      <c r="E57" s="6"/>
      <c r="F57" s="6"/>
      <c r="G57" s="6"/>
      <c r="H57" s="6"/>
      <c r="I57" s="6"/>
      <c r="J57" s="6"/>
      <c r="K57" s="6"/>
      <c r="L57" s="6"/>
      <c r="M57" s="6"/>
      <c r="N57" s="6"/>
      <c r="O57" s="6"/>
      <c r="P57" s="6"/>
      <c r="Q57" s="6"/>
      <c r="R57" s="6"/>
      <c r="S57" s="6"/>
      <c r="T57" s="6"/>
      <c r="U57" s="6"/>
      <c r="V57" s="6"/>
      <c r="W57" s="6"/>
    </row>
    <row r="58" spans="3:23">
      <c r="C58" s="6"/>
      <c r="D58" s="6"/>
      <c r="E58" s="6"/>
      <c r="F58" s="6"/>
      <c r="G58" s="6"/>
      <c r="H58" s="6"/>
      <c r="I58" s="6"/>
      <c r="J58" s="6"/>
      <c r="K58" s="6"/>
      <c r="L58" s="6"/>
      <c r="M58" s="6"/>
      <c r="N58" s="6"/>
      <c r="O58" s="6"/>
      <c r="P58" s="6"/>
      <c r="Q58" s="6"/>
      <c r="R58" s="6"/>
      <c r="S58" s="6"/>
      <c r="T58" s="6"/>
      <c r="U58" s="6"/>
      <c r="V58" s="6"/>
      <c r="W58" s="6"/>
    </row>
    <row r="59" spans="3:23">
      <c r="C59" s="6"/>
      <c r="D59" s="6"/>
      <c r="E59" s="6"/>
      <c r="F59" s="6"/>
      <c r="G59" s="6"/>
      <c r="H59" s="6"/>
      <c r="I59" s="6"/>
      <c r="J59" s="6"/>
      <c r="K59" s="6"/>
      <c r="L59" s="6"/>
      <c r="M59" s="6"/>
      <c r="N59" s="6"/>
      <c r="O59" s="6"/>
      <c r="P59" s="6"/>
      <c r="Q59" s="6"/>
      <c r="R59" s="6"/>
      <c r="S59" s="6"/>
      <c r="T59" s="6"/>
      <c r="U59" s="6"/>
      <c r="V59" s="6"/>
      <c r="W59" s="6"/>
    </row>
    <row r="60" spans="3:23">
      <c r="C60" s="6"/>
      <c r="D60" s="6"/>
      <c r="E60" s="6"/>
      <c r="F60" s="6"/>
      <c r="G60" s="6"/>
      <c r="H60" s="6"/>
      <c r="I60" s="6"/>
      <c r="J60" s="6"/>
      <c r="K60" s="6"/>
      <c r="L60" s="6"/>
      <c r="M60" s="6"/>
      <c r="N60" s="6"/>
      <c r="O60" s="6"/>
      <c r="P60" s="6"/>
      <c r="Q60" s="6"/>
      <c r="R60" s="6"/>
      <c r="S60" s="6"/>
      <c r="T60" s="6"/>
      <c r="U60" s="6"/>
      <c r="V60" s="6"/>
      <c r="W60" s="6"/>
    </row>
    <row r="61" spans="3:23">
      <c r="C61" s="6"/>
      <c r="D61" s="6"/>
      <c r="E61" s="6"/>
      <c r="F61" s="6"/>
      <c r="G61" s="6"/>
      <c r="H61" s="6"/>
      <c r="I61" s="6"/>
      <c r="J61" s="6"/>
      <c r="K61" s="6"/>
      <c r="L61" s="6"/>
      <c r="M61" s="6"/>
      <c r="N61" s="6"/>
      <c r="O61" s="6"/>
      <c r="P61" s="6"/>
      <c r="Q61" s="6"/>
      <c r="R61" s="6"/>
      <c r="S61" s="6"/>
      <c r="T61" s="6"/>
      <c r="U61" s="6"/>
      <c r="V61" s="6"/>
      <c r="W61" s="6"/>
    </row>
    <row r="62" spans="3:23">
      <c r="C62" s="6"/>
      <c r="D62" s="6"/>
      <c r="E62" s="6"/>
      <c r="F62" s="6"/>
      <c r="G62" s="6"/>
      <c r="H62" s="6"/>
      <c r="I62" s="6"/>
      <c r="J62" s="6"/>
      <c r="K62" s="6"/>
      <c r="L62" s="6"/>
      <c r="M62" s="6"/>
      <c r="N62" s="6"/>
      <c r="O62" s="6"/>
      <c r="P62" s="6"/>
      <c r="Q62" s="6"/>
      <c r="R62" s="6"/>
      <c r="S62" s="6"/>
      <c r="T62" s="6"/>
      <c r="U62" s="6"/>
      <c r="V62" s="6"/>
      <c r="W62" s="6"/>
    </row>
    <row r="63" spans="3:23">
      <c r="C63" s="6"/>
      <c r="D63" s="6"/>
      <c r="E63" s="6"/>
      <c r="F63" s="6"/>
      <c r="G63" s="6"/>
      <c r="H63" s="6"/>
      <c r="I63" s="6"/>
      <c r="J63" s="6"/>
      <c r="K63" s="6"/>
      <c r="L63" s="6"/>
      <c r="M63" s="6"/>
      <c r="N63" s="6"/>
      <c r="O63" s="6"/>
      <c r="P63" s="6"/>
      <c r="Q63" s="6"/>
      <c r="R63" s="6"/>
      <c r="S63" s="6"/>
      <c r="T63" s="6"/>
      <c r="U63" s="6"/>
      <c r="V63" s="6"/>
      <c r="W63" s="6"/>
    </row>
    <row r="64" spans="3:23">
      <c r="C64" s="6"/>
      <c r="D64" s="6"/>
      <c r="E64" s="6"/>
      <c r="F64" s="6"/>
      <c r="G64" s="6"/>
      <c r="H64" s="6"/>
      <c r="I64" s="6"/>
      <c r="J64" s="6"/>
      <c r="K64" s="6"/>
      <c r="L64" s="6"/>
      <c r="M64" s="6"/>
      <c r="N64" s="6"/>
      <c r="O64" s="6"/>
      <c r="P64" s="6"/>
      <c r="Q64" s="6"/>
      <c r="R64" s="6"/>
      <c r="S64" s="6"/>
      <c r="T64" s="6"/>
      <c r="U64" s="6"/>
      <c r="V64" s="6"/>
      <c r="W64" s="6"/>
    </row>
    <row r="65" spans="3:23">
      <c r="C65" s="6"/>
      <c r="D65" s="6"/>
      <c r="E65" s="6"/>
      <c r="F65" s="6"/>
      <c r="G65" s="6"/>
      <c r="H65" s="6"/>
      <c r="I65" s="6"/>
      <c r="J65" s="6"/>
      <c r="K65" s="6"/>
      <c r="L65" s="6"/>
      <c r="M65" s="6"/>
      <c r="N65" s="6"/>
      <c r="O65" s="6"/>
      <c r="P65" s="6"/>
      <c r="Q65" s="6"/>
      <c r="R65" s="6"/>
      <c r="S65" s="6"/>
      <c r="T65" s="6"/>
      <c r="U65" s="6"/>
      <c r="V65" s="6"/>
      <c r="W65" s="6"/>
    </row>
    <row r="66" spans="3:23">
      <c r="C66" s="6"/>
      <c r="D66" s="6"/>
      <c r="E66" s="6"/>
      <c r="F66" s="6"/>
      <c r="G66" s="6"/>
      <c r="H66" s="6"/>
      <c r="I66" s="6"/>
      <c r="J66" s="6"/>
      <c r="K66" s="6"/>
      <c r="L66" s="6"/>
      <c r="M66" s="6"/>
      <c r="N66" s="6"/>
      <c r="O66" s="6"/>
      <c r="P66" s="6"/>
      <c r="Q66" s="6"/>
      <c r="R66" s="6"/>
      <c r="S66" s="6"/>
      <c r="T66" s="6"/>
      <c r="U66" s="6"/>
      <c r="V66" s="6"/>
      <c r="W66" s="6"/>
    </row>
    <row r="67" spans="3:23">
      <c r="C67" s="6"/>
      <c r="D67" s="6"/>
      <c r="E67" s="6"/>
      <c r="F67" s="6"/>
      <c r="G67" s="6"/>
      <c r="H67" s="6"/>
      <c r="I67" s="6"/>
      <c r="J67" s="6"/>
      <c r="K67" s="6"/>
      <c r="L67" s="6"/>
      <c r="M67" s="6"/>
      <c r="N67" s="6"/>
      <c r="O67" s="6"/>
      <c r="P67" s="6"/>
      <c r="Q67" s="6"/>
      <c r="R67" s="6"/>
      <c r="S67" s="6"/>
      <c r="T67" s="6"/>
      <c r="U67" s="6"/>
      <c r="V67" s="6"/>
      <c r="W67" s="6"/>
    </row>
    <row r="68" spans="3:23">
      <c r="C68" s="6"/>
      <c r="D68" s="6"/>
      <c r="E68" s="6"/>
      <c r="F68" s="6"/>
      <c r="G68" s="6"/>
      <c r="H68" s="6"/>
      <c r="I68" s="6"/>
      <c r="J68" s="6"/>
      <c r="K68" s="6"/>
      <c r="L68" s="6"/>
      <c r="M68" s="6"/>
      <c r="N68" s="6"/>
      <c r="O68" s="6"/>
      <c r="P68" s="6"/>
      <c r="Q68" s="6"/>
      <c r="R68" s="6"/>
      <c r="S68" s="6"/>
      <c r="T68" s="6"/>
      <c r="U68" s="6"/>
      <c r="V68" s="6"/>
      <c r="W68" s="6"/>
    </row>
    <row r="69" spans="3:23">
      <c r="C69" s="6"/>
      <c r="D69" s="6"/>
      <c r="E69" s="6"/>
      <c r="F69" s="6"/>
      <c r="G69" s="6"/>
      <c r="H69" s="6"/>
      <c r="I69" s="6"/>
      <c r="J69" s="6"/>
      <c r="K69" s="6"/>
      <c r="L69" s="6"/>
      <c r="M69" s="6"/>
      <c r="N69" s="6"/>
      <c r="O69" s="6"/>
      <c r="P69" s="6"/>
      <c r="Q69" s="6"/>
      <c r="R69" s="6"/>
      <c r="S69" s="6"/>
      <c r="T69" s="6"/>
      <c r="U69" s="6"/>
      <c r="V69" s="6"/>
      <c r="W69" s="6"/>
    </row>
    <row r="70" spans="3:23">
      <c r="C70" s="6"/>
      <c r="D70" s="6"/>
      <c r="E70" s="6"/>
      <c r="F70" s="6"/>
      <c r="G70" s="6"/>
      <c r="H70" s="6"/>
      <c r="I70" s="6"/>
      <c r="J70" s="6"/>
      <c r="K70" s="6"/>
      <c r="L70" s="6"/>
      <c r="M70" s="6"/>
      <c r="N70" s="6"/>
      <c r="O70" s="6"/>
      <c r="P70" s="6"/>
      <c r="Q70" s="6"/>
      <c r="R70" s="6"/>
      <c r="S70" s="6"/>
      <c r="T70" s="6"/>
      <c r="U70" s="6"/>
      <c r="V70" s="6"/>
      <c r="W70" s="6"/>
    </row>
    <row r="71" spans="3:23">
      <c r="C71" s="6"/>
      <c r="D71" s="6"/>
      <c r="E71" s="6"/>
      <c r="F71" s="6"/>
      <c r="G71" s="6"/>
      <c r="H71" s="6"/>
      <c r="I71" s="6"/>
      <c r="J71" s="6"/>
      <c r="K71" s="6"/>
      <c r="L71" s="6"/>
      <c r="M71" s="6"/>
      <c r="N71" s="6"/>
      <c r="O71" s="6"/>
      <c r="P71" s="6"/>
      <c r="Q71" s="6"/>
      <c r="R71" s="6"/>
      <c r="S71" s="6"/>
      <c r="T71" s="6"/>
      <c r="U71" s="6"/>
      <c r="V71" s="6"/>
      <c r="W71" s="6"/>
    </row>
    <row r="72" spans="3:23">
      <c r="C72" s="6"/>
      <c r="D72" s="6"/>
      <c r="E72" s="6"/>
      <c r="F72" s="6"/>
      <c r="G72" s="6"/>
      <c r="H72" s="6"/>
      <c r="I72" s="6"/>
      <c r="J72" s="6"/>
      <c r="K72" s="6"/>
      <c r="L72" s="6"/>
      <c r="M72" s="6"/>
      <c r="N72" s="6"/>
      <c r="O72" s="6"/>
      <c r="P72" s="6"/>
      <c r="Q72" s="6"/>
      <c r="R72" s="6"/>
      <c r="S72" s="6"/>
      <c r="T72" s="6"/>
      <c r="U72" s="6"/>
      <c r="V72" s="6"/>
      <c r="W72" s="6"/>
    </row>
    <row r="73" spans="3:23">
      <c r="C73" s="6"/>
      <c r="D73" s="6"/>
      <c r="E73" s="6"/>
      <c r="F73" s="6"/>
      <c r="G73" s="6"/>
      <c r="H73" s="6"/>
      <c r="I73" s="6"/>
      <c r="J73" s="6"/>
      <c r="K73" s="6"/>
      <c r="L73" s="6"/>
      <c r="M73" s="6"/>
      <c r="N73" s="6"/>
      <c r="O73" s="6"/>
      <c r="P73" s="6"/>
      <c r="Q73" s="6"/>
      <c r="R73" s="6"/>
      <c r="S73" s="6"/>
      <c r="T73" s="6"/>
      <c r="U73" s="6"/>
      <c r="V73" s="6"/>
      <c r="W73" s="6"/>
    </row>
    <row r="74" spans="3:23">
      <c r="C74" s="6"/>
      <c r="D74" s="6"/>
      <c r="E74" s="6"/>
      <c r="F74" s="6"/>
      <c r="G74" s="6"/>
      <c r="H74" s="6"/>
      <c r="I74" s="6"/>
      <c r="J74" s="6"/>
      <c r="K74" s="6"/>
      <c r="L74" s="6"/>
      <c r="M74" s="6"/>
      <c r="N74" s="6"/>
      <c r="O74" s="6"/>
      <c r="P74" s="6"/>
      <c r="Q74" s="6"/>
      <c r="R74" s="6"/>
      <c r="S74" s="6"/>
      <c r="T74" s="6"/>
      <c r="U74" s="6"/>
      <c r="V74" s="6"/>
      <c r="W74" s="6"/>
    </row>
    <row r="75" spans="3:23">
      <c r="C75" s="6"/>
      <c r="D75" s="6"/>
      <c r="E75" s="6"/>
      <c r="F75" s="6"/>
      <c r="G75" s="6"/>
      <c r="H75" s="6"/>
      <c r="I75" s="6"/>
      <c r="J75" s="6"/>
      <c r="K75" s="6"/>
      <c r="L75" s="6"/>
      <c r="M75" s="6"/>
      <c r="N75" s="6"/>
      <c r="O75" s="6"/>
      <c r="P75" s="6"/>
      <c r="Q75" s="6"/>
      <c r="R75" s="6"/>
      <c r="S75" s="6"/>
      <c r="T75" s="6"/>
      <c r="U75" s="6"/>
      <c r="V75" s="6"/>
      <c r="W75" s="6"/>
    </row>
    <row r="76" spans="3:23">
      <c r="C76" s="6"/>
      <c r="D76" s="6"/>
      <c r="E76" s="6"/>
      <c r="F76" s="6"/>
      <c r="G76" s="6"/>
      <c r="H76" s="6"/>
      <c r="I76" s="6"/>
      <c r="J76" s="6"/>
      <c r="K76" s="6"/>
      <c r="L76" s="6"/>
      <c r="M76" s="6"/>
      <c r="N76" s="6"/>
      <c r="O76" s="6"/>
      <c r="P76" s="6"/>
      <c r="Q76" s="6"/>
      <c r="R76" s="6"/>
      <c r="S76" s="6"/>
      <c r="T76" s="6"/>
      <c r="U76" s="6"/>
      <c r="V76" s="6"/>
      <c r="W76" s="6"/>
    </row>
    <row r="77" spans="3:23">
      <c r="C77" s="6"/>
      <c r="D77" s="6"/>
      <c r="E77" s="6"/>
      <c r="F77" s="6"/>
      <c r="G77" s="6"/>
      <c r="H77" s="6"/>
      <c r="I77" s="6"/>
      <c r="J77" s="6"/>
      <c r="K77" s="6"/>
      <c r="L77" s="6"/>
      <c r="M77" s="6"/>
      <c r="N77" s="6"/>
      <c r="O77" s="6"/>
      <c r="P77" s="6"/>
      <c r="Q77" s="6"/>
      <c r="R77" s="6"/>
      <c r="S77" s="6"/>
      <c r="T77" s="6"/>
      <c r="U77" s="6"/>
      <c r="V77" s="6"/>
      <c r="W77" s="6"/>
    </row>
    <row r="78" spans="3:23">
      <c r="C78" s="6"/>
      <c r="D78" s="6"/>
      <c r="E78" s="6"/>
      <c r="F78" s="6"/>
      <c r="G78" s="6"/>
      <c r="H78" s="6"/>
      <c r="I78" s="6"/>
      <c r="J78" s="6"/>
      <c r="K78" s="6"/>
      <c r="L78" s="6"/>
      <c r="M78" s="6"/>
      <c r="N78" s="6"/>
      <c r="O78" s="6"/>
      <c r="P78" s="6"/>
      <c r="Q78" s="6"/>
      <c r="R78" s="6"/>
      <c r="S78" s="6"/>
      <c r="T78" s="6"/>
      <c r="U78" s="6"/>
      <c r="V78" s="6"/>
      <c r="W78" s="6"/>
    </row>
    <row r="79" spans="3:23">
      <c r="C79" s="6"/>
      <c r="D79" s="6"/>
      <c r="E79" s="6"/>
      <c r="F79" s="6"/>
      <c r="G79" s="6"/>
      <c r="H79" s="6"/>
      <c r="I79" s="6"/>
      <c r="J79" s="6"/>
      <c r="K79" s="6"/>
      <c r="L79" s="6"/>
      <c r="M79" s="6"/>
      <c r="N79" s="6"/>
      <c r="O79" s="6"/>
      <c r="P79" s="6"/>
      <c r="Q79" s="6"/>
      <c r="R79" s="6"/>
      <c r="S79" s="6"/>
      <c r="T79" s="6"/>
      <c r="U79" s="6"/>
      <c r="V79" s="6"/>
      <c r="W79" s="6"/>
    </row>
    <row r="80" spans="3:23">
      <c r="C80" s="6"/>
      <c r="D80" s="6"/>
      <c r="E80" s="6"/>
      <c r="F80" s="6"/>
      <c r="G80" s="6"/>
      <c r="H80" s="6"/>
      <c r="I80" s="6"/>
      <c r="J80" s="6"/>
      <c r="K80" s="6"/>
      <c r="L80" s="6"/>
      <c r="M80" s="6"/>
      <c r="N80" s="6"/>
      <c r="O80" s="6"/>
      <c r="P80" s="6"/>
      <c r="Q80" s="6"/>
      <c r="R80" s="6"/>
      <c r="S80" s="6"/>
      <c r="T80" s="6"/>
      <c r="U80" s="6"/>
      <c r="V80" s="6"/>
      <c r="W80" s="6"/>
    </row>
    <row r="81" spans="3:23">
      <c r="C81" s="6"/>
      <c r="D81" s="6"/>
      <c r="E81" s="6"/>
      <c r="F81" s="6"/>
      <c r="G81" s="6"/>
      <c r="H81" s="6"/>
      <c r="I81" s="6"/>
      <c r="J81" s="6"/>
      <c r="K81" s="6"/>
      <c r="L81" s="6"/>
      <c r="M81" s="6"/>
      <c r="N81" s="6"/>
      <c r="O81" s="6"/>
      <c r="P81" s="6"/>
      <c r="Q81" s="6"/>
      <c r="R81" s="6"/>
      <c r="S81" s="6"/>
      <c r="T81" s="6"/>
      <c r="U81" s="6"/>
      <c r="V81" s="6"/>
      <c r="W81" s="6"/>
    </row>
    <row r="82" spans="3:23">
      <c r="C82" s="6"/>
      <c r="D82" s="6"/>
      <c r="E82" s="6"/>
      <c r="F82" s="6"/>
      <c r="G82" s="6"/>
      <c r="H82" s="6"/>
      <c r="I82" s="6"/>
      <c r="J82" s="6"/>
      <c r="K82" s="6"/>
      <c r="L82" s="6"/>
      <c r="M82" s="6"/>
      <c r="N82" s="6"/>
      <c r="O82" s="6"/>
      <c r="P82" s="6"/>
      <c r="Q82" s="6"/>
      <c r="R82" s="6"/>
      <c r="S82" s="6"/>
      <c r="T82" s="6"/>
      <c r="U82" s="6"/>
      <c r="V82" s="6"/>
      <c r="W82" s="6"/>
    </row>
    <row r="83" spans="3:23">
      <c r="C83" s="6"/>
      <c r="D83" s="6"/>
      <c r="E83" s="6"/>
      <c r="F83" s="6"/>
      <c r="G83" s="6"/>
      <c r="H83" s="6"/>
      <c r="I83" s="6"/>
      <c r="J83" s="6"/>
      <c r="K83" s="6"/>
      <c r="L83" s="6"/>
      <c r="M83" s="6"/>
      <c r="N83" s="6"/>
      <c r="O83" s="6"/>
      <c r="P83" s="6"/>
      <c r="Q83" s="6"/>
      <c r="R83" s="6"/>
      <c r="S83" s="6"/>
      <c r="T83" s="6"/>
      <c r="U83" s="6"/>
      <c r="V83" s="6"/>
      <c r="W83" s="6"/>
    </row>
    <row r="84" spans="3:23">
      <c r="C84" s="6"/>
      <c r="D84" s="6"/>
      <c r="E84" s="6"/>
      <c r="F84" s="6"/>
      <c r="G84" s="6"/>
      <c r="H84" s="6"/>
      <c r="I84" s="6"/>
      <c r="J84" s="6"/>
      <c r="K84" s="6"/>
      <c r="L84" s="6"/>
      <c r="M84" s="6"/>
      <c r="N84" s="6"/>
      <c r="O84" s="6"/>
      <c r="P84" s="6"/>
      <c r="Q84" s="6"/>
      <c r="R84" s="6"/>
      <c r="S84" s="6"/>
      <c r="T84" s="6"/>
      <c r="U84" s="6"/>
      <c r="V84" s="6"/>
      <c r="W84" s="6"/>
    </row>
    <row r="85" spans="3:23">
      <c r="C85" s="6"/>
      <c r="D85" s="6"/>
      <c r="E85" s="6"/>
      <c r="F85" s="6"/>
      <c r="G85" s="6"/>
      <c r="H85" s="6"/>
      <c r="I85" s="6"/>
      <c r="J85" s="6"/>
      <c r="K85" s="6"/>
      <c r="L85" s="6"/>
      <c r="M85" s="6"/>
      <c r="N85" s="6"/>
      <c r="O85" s="6"/>
      <c r="P85" s="6"/>
      <c r="Q85" s="6"/>
      <c r="R85" s="6"/>
      <c r="S85" s="6"/>
      <c r="T85" s="6"/>
      <c r="U85" s="6"/>
      <c r="V85" s="6"/>
      <c r="W85" s="6"/>
    </row>
    <row r="86" spans="3:23">
      <c r="C86" s="6"/>
      <c r="D86" s="6"/>
      <c r="E86" s="6"/>
      <c r="F86" s="6"/>
      <c r="G86" s="6"/>
      <c r="H86" s="6"/>
      <c r="I86" s="6"/>
      <c r="J86" s="6"/>
      <c r="K86" s="6"/>
      <c r="L86" s="6"/>
      <c r="M86" s="6"/>
      <c r="N86" s="6"/>
      <c r="O86" s="6"/>
      <c r="P86" s="6"/>
      <c r="Q86" s="6"/>
      <c r="R86" s="6"/>
      <c r="S86" s="6"/>
      <c r="T86" s="6"/>
      <c r="U86" s="6"/>
      <c r="V86" s="6"/>
      <c r="W86" s="6"/>
    </row>
    <row r="87" spans="3:23">
      <c r="C87" s="6"/>
      <c r="D87" s="6"/>
      <c r="E87" s="6"/>
      <c r="F87" s="6"/>
      <c r="G87" s="6"/>
      <c r="H87" s="6"/>
      <c r="I87" s="6"/>
      <c r="J87" s="6"/>
      <c r="K87" s="6"/>
      <c r="L87" s="6"/>
      <c r="M87" s="6"/>
      <c r="N87" s="6"/>
      <c r="O87" s="6"/>
      <c r="P87" s="6"/>
      <c r="Q87" s="6"/>
      <c r="R87" s="6"/>
      <c r="S87" s="6"/>
      <c r="T87" s="6"/>
      <c r="U87" s="6"/>
      <c r="V87" s="6"/>
      <c r="W87" s="6"/>
    </row>
    <row r="88" spans="3:23">
      <c r="C88" s="6"/>
      <c r="D88" s="6"/>
      <c r="E88" s="6"/>
      <c r="F88" s="6"/>
      <c r="G88" s="6"/>
      <c r="H88" s="6"/>
      <c r="I88" s="6"/>
      <c r="J88" s="6"/>
      <c r="K88" s="6"/>
      <c r="L88" s="6"/>
      <c r="M88" s="6"/>
      <c r="N88" s="6"/>
      <c r="O88" s="6"/>
      <c r="P88" s="6"/>
      <c r="Q88" s="6"/>
      <c r="R88" s="6"/>
      <c r="S88" s="6"/>
      <c r="T88" s="6"/>
      <c r="U88" s="6"/>
      <c r="V88" s="6"/>
      <c r="W88" s="6"/>
    </row>
    <row r="89" spans="3:23">
      <c r="C89" s="6"/>
      <c r="D89" s="6"/>
      <c r="E89" s="6"/>
      <c r="F89" s="6"/>
      <c r="G89" s="6"/>
      <c r="H89" s="6"/>
      <c r="I89" s="6"/>
      <c r="J89" s="6"/>
      <c r="K89" s="6"/>
      <c r="L89" s="6"/>
      <c r="M89" s="6"/>
      <c r="N89" s="6"/>
      <c r="O89" s="6"/>
      <c r="P89" s="6"/>
      <c r="Q89" s="6"/>
      <c r="R89" s="6"/>
      <c r="S89" s="6"/>
      <c r="T89" s="6"/>
      <c r="U89" s="6"/>
      <c r="V89" s="6"/>
      <c r="W89" s="6"/>
    </row>
    <row r="90" spans="3:23">
      <c r="C90" s="6"/>
      <c r="D90" s="6"/>
      <c r="E90" s="6"/>
      <c r="F90" s="6"/>
      <c r="G90" s="6"/>
      <c r="H90" s="6"/>
      <c r="I90" s="6"/>
      <c r="J90" s="6"/>
      <c r="K90" s="6"/>
      <c r="L90" s="6"/>
      <c r="M90" s="6"/>
      <c r="N90" s="6"/>
      <c r="O90" s="6"/>
      <c r="P90" s="6"/>
      <c r="Q90" s="6"/>
      <c r="R90" s="6"/>
      <c r="S90" s="6"/>
      <c r="T90" s="6"/>
      <c r="U90" s="6"/>
      <c r="V90" s="6"/>
      <c r="W90" s="6"/>
    </row>
    <row r="91" spans="3:23">
      <c r="C91" s="6"/>
      <c r="D91" s="6"/>
      <c r="E91" s="6"/>
      <c r="F91" s="6"/>
      <c r="G91" s="6"/>
      <c r="H91" s="6"/>
      <c r="I91" s="6"/>
      <c r="J91" s="6"/>
      <c r="K91" s="6"/>
      <c r="L91" s="6"/>
      <c r="M91" s="6"/>
      <c r="N91" s="6"/>
      <c r="O91" s="6"/>
      <c r="P91" s="6"/>
      <c r="Q91" s="6"/>
      <c r="R91" s="6"/>
      <c r="S91" s="6"/>
      <c r="T91" s="6"/>
      <c r="U91" s="6"/>
      <c r="V91" s="6"/>
      <c r="W91" s="6"/>
    </row>
    <row r="92" spans="3:23">
      <c r="C92" s="6"/>
      <c r="D92" s="6"/>
      <c r="E92" s="6"/>
      <c r="F92" s="6"/>
      <c r="G92" s="6"/>
      <c r="H92" s="6"/>
      <c r="I92" s="6"/>
      <c r="J92" s="6"/>
      <c r="K92" s="6"/>
      <c r="L92" s="6"/>
      <c r="M92" s="6"/>
      <c r="N92" s="6"/>
      <c r="O92" s="6"/>
      <c r="P92" s="6"/>
      <c r="Q92" s="6"/>
      <c r="R92" s="6"/>
      <c r="S92" s="6"/>
      <c r="T92" s="6"/>
      <c r="U92" s="6"/>
      <c r="V92" s="6"/>
      <c r="W92" s="6"/>
    </row>
    <row r="93" spans="3:23">
      <c r="C93" s="6"/>
      <c r="D93" s="6"/>
      <c r="E93" s="6"/>
      <c r="F93" s="6"/>
      <c r="G93" s="6"/>
      <c r="H93" s="6"/>
      <c r="I93" s="6"/>
      <c r="J93" s="6"/>
      <c r="K93" s="6"/>
      <c r="L93" s="6"/>
      <c r="M93" s="6"/>
      <c r="N93" s="6"/>
      <c r="O93" s="6"/>
      <c r="P93" s="6"/>
      <c r="Q93" s="6"/>
      <c r="R93" s="6"/>
      <c r="S93" s="6"/>
      <c r="T93" s="6"/>
      <c r="U93" s="6"/>
      <c r="V93" s="6"/>
      <c r="W93" s="6"/>
    </row>
    <row r="94" spans="3:23">
      <c r="C94" s="6"/>
      <c r="D94" s="6"/>
      <c r="E94" s="6"/>
      <c r="F94" s="6"/>
      <c r="G94" s="6"/>
      <c r="H94" s="6"/>
      <c r="I94" s="6"/>
      <c r="J94" s="6"/>
      <c r="K94" s="6"/>
      <c r="L94" s="6"/>
      <c r="M94" s="6"/>
      <c r="N94" s="6"/>
      <c r="O94" s="6"/>
      <c r="P94" s="6"/>
      <c r="Q94" s="6"/>
      <c r="R94" s="6"/>
      <c r="S94" s="6"/>
      <c r="T94" s="6"/>
      <c r="U94" s="6"/>
      <c r="V94" s="6"/>
      <c r="W94" s="6"/>
    </row>
    <row r="95" spans="3:23">
      <c r="C95" s="6"/>
      <c r="D95" s="6"/>
      <c r="E95" s="6"/>
      <c r="F95" s="6"/>
      <c r="G95" s="6"/>
      <c r="H95" s="6"/>
      <c r="I95" s="6"/>
      <c r="J95" s="6"/>
      <c r="K95" s="6"/>
      <c r="L95" s="6"/>
      <c r="M95" s="6"/>
      <c r="N95" s="6"/>
      <c r="O95" s="6"/>
      <c r="P95" s="6"/>
      <c r="Q95" s="6"/>
      <c r="R95" s="6"/>
      <c r="S95" s="6"/>
      <c r="T95" s="6"/>
      <c r="U95" s="6"/>
      <c r="V95" s="6"/>
      <c r="W95" s="6"/>
    </row>
    <row r="96" spans="3:23">
      <c r="C96" s="6"/>
      <c r="D96" s="6"/>
      <c r="E96" s="6"/>
      <c r="F96" s="6"/>
      <c r="G96" s="6"/>
      <c r="H96" s="6"/>
      <c r="I96" s="6"/>
      <c r="J96" s="6"/>
      <c r="K96" s="6"/>
      <c r="L96" s="6"/>
      <c r="M96" s="6"/>
      <c r="N96" s="6"/>
      <c r="O96" s="6"/>
      <c r="P96" s="6"/>
      <c r="Q96" s="6"/>
      <c r="R96" s="6"/>
      <c r="S96" s="6"/>
      <c r="T96" s="6"/>
      <c r="U96" s="6"/>
      <c r="V96" s="6"/>
      <c r="W96" s="6"/>
    </row>
    <row r="97" spans="3:23">
      <c r="C97" s="6"/>
      <c r="D97" s="6"/>
      <c r="E97" s="6"/>
      <c r="F97" s="6"/>
      <c r="G97" s="6"/>
      <c r="H97" s="6"/>
      <c r="I97" s="6"/>
      <c r="J97" s="6"/>
      <c r="K97" s="6"/>
      <c r="L97" s="6"/>
      <c r="M97" s="6"/>
      <c r="N97" s="6"/>
      <c r="O97" s="6"/>
      <c r="P97" s="6"/>
      <c r="Q97" s="6"/>
      <c r="R97" s="6"/>
      <c r="S97" s="6"/>
      <c r="T97" s="6"/>
      <c r="U97" s="6"/>
      <c r="V97" s="6"/>
      <c r="W97" s="6"/>
    </row>
    <row r="98" spans="3:23">
      <c r="C98" s="6"/>
      <c r="D98" s="6"/>
      <c r="E98" s="6"/>
      <c r="F98" s="6"/>
      <c r="G98" s="6"/>
      <c r="H98" s="6"/>
      <c r="I98" s="6"/>
      <c r="J98" s="6"/>
      <c r="K98" s="6"/>
      <c r="L98" s="6"/>
      <c r="M98" s="6"/>
      <c r="N98" s="6"/>
      <c r="O98" s="6"/>
      <c r="P98" s="6"/>
      <c r="Q98" s="6"/>
      <c r="R98" s="6"/>
      <c r="S98" s="6"/>
      <c r="T98" s="6"/>
      <c r="U98" s="6"/>
      <c r="V98" s="6"/>
      <c r="W98" s="6"/>
    </row>
    <row r="99" spans="3:23">
      <c r="C99" s="6"/>
      <c r="D99" s="6"/>
      <c r="E99" s="6"/>
      <c r="F99" s="6"/>
      <c r="G99" s="6"/>
      <c r="H99" s="6"/>
      <c r="I99" s="6"/>
      <c r="J99" s="6"/>
      <c r="K99" s="6"/>
      <c r="L99" s="6"/>
      <c r="M99" s="6"/>
      <c r="N99" s="6"/>
      <c r="O99" s="6"/>
      <c r="P99" s="6"/>
      <c r="Q99" s="6"/>
      <c r="R99" s="6"/>
      <c r="S99" s="6"/>
      <c r="T99" s="6"/>
      <c r="U99" s="6"/>
      <c r="V99" s="6"/>
      <c r="W99" s="6"/>
    </row>
    <row r="100" spans="3:23">
      <c r="C100" s="6"/>
      <c r="D100" s="6"/>
      <c r="E100" s="6"/>
      <c r="F100" s="6"/>
      <c r="G100" s="6"/>
      <c r="H100" s="6"/>
      <c r="I100" s="6"/>
      <c r="J100" s="6"/>
      <c r="K100" s="6"/>
      <c r="L100" s="6"/>
      <c r="M100" s="6"/>
      <c r="N100" s="6"/>
      <c r="O100" s="6"/>
      <c r="P100" s="6"/>
      <c r="Q100" s="6"/>
      <c r="R100" s="6"/>
      <c r="S100" s="6"/>
      <c r="T100" s="6"/>
      <c r="U100" s="6"/>
      <c r="V100" s="6"/>
      <c r="W100" s="6"/>
    </row>
    <row r="101" spans="3:23">
      <c r="C101" s="6"/>
      <c r="D101" s="6"/>
      <c r="E101" s="6"/>
      <c r="F101" s="6"/>
      <c r="G101" s="6"/>
      <c r="H101" s="6"/>
      <c r="I101" s="6"/>
      <c r="J101" s="6"/>
      <c r="K101" s="6"/>
      <c r="L101" s="6"/>
      <c r="M101" s="6"/>
      <c r="N101" s="6"/>
      <c r="O101" s="6"/>
      <c r="P101" s="6"/>
      <c r="Q101" s="6"/>
      <c r="R101" s="6"/>
      <c r="S101" s="6"/>
      <c r="T101" s="6"/>
      <c r="U101" s="6"/>
      <c r="V101" s="6"/>
      <c r="W101" s="6"/>
    </row>
    <row r="102" spans="3:23">
      <c r="C102" s="6"/>
      <c r="D102" s="6"/>
      <c r="E102" s="6"/>
      <c r="F102" s="6"/>
      <c r="G102" s="6"/>
      <c r="H102" s="6"/>
      <c r="I102" s="6"/>
      <c r="J102" s="6"/>
      <c r="K102" s="6"/>
      <c r="L102" s="6"/>
      <c r="M102" s="6"/>
      <c r="N102" s="6"/>
      <c r="O102" s="6"/>
      <c r="P102" s="6"/>
      <c r="Q102" s="6"/>
      <c r="R102" s="6"/>
      <c r="S102" s="6"/>
      <c r="T102" s="6"/>
      <c r="U102" s="6"/>
      <c r="V102" s="6"/>
      <c r="W102" s="6"/>
    </row>
    <row r="103" spans="3:23">
      <c r="C103" s="6"/>
      <c r="D103" s="6"/>
      <c r="E103" s="6"/>
      <c r="F103" s="6"/>
      <c r="G103" s="6"/>
      <c r="H103" s="6"/>
      <c r="I103" s="6"/>
      <c r="J103" s="6"/>
      <c r="K103" s="6"/>
      <c r="L103" s="6"/>
      <c r="M103" s="6"/>
      <c r="N103" s="6"/>
      <c r="O103" s="6"/>
      <c r="P103" s="6"/>
      <c r="Q103" s="6"/>
      <c r="R103" s="6"/>
      <c r="S103" s="6"/>
      <c r="T103" s="6"/>
      <c r="U103" s="6"/>
      <c r="V103" s="6"/>
      <c r="W103" s="6"/>
    </row>
    <row r="104" spans="3:23">
      <c r="C104" s="6"/>
      <c r="D104" s="6"/>
      <c r="E104" s="6"/>
      <c r="F104" s="6"/>
      <c r="G104" s="6"/>
      <c r="H104" s="6"/>
      <c r="I104" s="6"/>
      <c r="J104" s="6"/>
      <c r="K104" s="6"/>
      <c r="L104" s="6"/>
      <c r="M104" s="6"/>
      <c r="N104" s="6"/>
      <c r="O104" s="6"/>
      <c r="P104" s="6"/>
      <c r="Q104" s="6"/>
      <c r="R104" s="6"/>
      <c r="S104" s="6"/>
      <c r="T104" s="6"/>
      <c r="U104" s="6"/>
      <c r="V104" s="6"/>
      <c r="W104" s="6"/>
    </row>
    <row r="105" spans="3:23">
      <c r="C105" s="6"/>
      <c r="D105" s="6"/>
      <c r="E105" s="6"/>
      <c r="F105" s="6"/>
      <c r="G105" s="6"/>
      <c r="H105" s="6"/>
      <c r="I105" s="6"/>
      <c r="J105" s="6"/>
      <c r="K105" s="6"/>
      <c r="L105" s="6"/>
      <c r="M105" s="6"/>
      <c r="N105" s="6"/>
      <c r="O105" s="6"/>
      <c r="P105" s="6"/>
      <c r="Q105" s="6"/>
      <c r="R105" s="6"/>
      <c r="S105" s="6"/>
      <c r="T105" s="6"/>
      <c r="U105" s="6"/>
      <c r="V105" s="6"/>
      <c r="W105" s="6"/>
    </row>
    <row r="106" spans="3:23">
      <c r="C106" s="6"/>
      <c r="D106" s="6"/>
      <c r="E106" s="6"/>
      <c r="F106" s="6"/>
      <c r="G106" s="6"/>
      <c r="H106" s="6"/>
      <c r="I106" s="6"/>
      <c r="J106" s="6"/>
      <c r="K106" s="6"/>
      <c r="L106" s="6"/>
      <c r="M106" s="6"/>
      <c r="N106" s="6"/>
      <c r="O106" s="6"/>
      <c r="P106" s="6"/>
      <c r="Q106" s="6"/>
      <c r="R106" s="6"/>
      <c r="S106" s="6"/>
      <c r="T106" s="6"/>
      <c r="U106" s="6"/>
      <c r="V106" s="6"/>
      <c r="W106" s="6"/>
    </row>
    <row r="107" spans="3:23">
      <c r="C107" s="6"/>
      <c r="D107" s="6"/>
      <c r="E107" s="6"/>
      <c r="F107" s="6"/>
      <c r="G107" s="6"/>
      <c r="H107" s="6"/>
      <c r="I107" s="6"/>
      <c r="J107" s="6"/>
      <c r="K107" s="6"/>
      <c r="L107" s="6"/>
      <c r="M107" s="6"/>
      <c r="N107" s="6"/>
      <c r="O107" s="6"/>
      <c r="P107" s="6"/>
      <c r="Q107" s="6"/>
      <c r="R107" s="6"/>
      <c r="S107" s="6"/>
      <c r="T107" s="6"/>
      <c r="U107" s="6"/>
      <c r="V107" s="6"/>
      <c r="W107" s="6"/>
    </row>
    <row r="108" spans="3:23">
      <c r="C108" s="6"/>
      <c r="D108" s="6"/>
      <c r="E108" s="6"/>
      <c r="F108" s="6"/>
      <c r="G108" s="6"/>
      <c r="H108" s="6"/>
      <c r="I108" s="6"/>
      <c r="J108" s="6"/>
      <c r="K108" s="6"/>
      <c r="L108" s="6"/>
      <c r="M108" s="6"/>
      <c r="N108" s="6"/>
      <c r="O108" s="6"/>
      <c r="P108" s="6"/>
      <c r="Q108" s="6"/>
      <c r="R108" s="6"/>
      <c r="S108" s="6"/>
      <c r="T108" s="6"/>
      <c r="U108" s="6"/>
      <c r="V108" s="6"/>
      <c r="W108" s="6"/>
    </row>
    <row r="109" spans="3:23">
      <c r="C109" s="6"/>
      <c r="D109" s="6"/>
      <c r="E109" s="6"/>
      <c r="F109" s="6"/>
      <c r="G109" s="6"/>
      <c r="H109" s="6"/>
      <c r="I109" s="6"/>
      <c r="J109" s="6"/>
      <c r="K109" s="6"/>
      <c r="L109" s="6"/>
      <c r="M109" s="6"/>
      <c r="N109" s="6"/>
      <c r="O109" s="6"/>
      <c r="P109" s="6"/>
      <c r="Q109" s="6"/>
      <c r="R109" s="6"/>
      <c r="S109" s="6"/>
      <c r="T109" s="6"/>
      <c r="U109" s="6"/>
      <c r="V109" s="6"/>
      <c r="W109" s="6"/>
    </row>
    <row r="110" spans="3:23">
      <c r="C110" s="6"/>
      <c r="D110" s="6"/>
      <c r="E110" s="6"/>
      <c r="F110" s="6"/>
      <c r="G110" s="6"/>
      <c r="H110" s="6"/>
      <c r="I110" s="6"/>
      <c r="J110" s="6"/>
      <c r="K110" s="6"/>
      <c r="L110" s="6"/>
      <c r="M110" s="6"/>
      <c r="N110" s="6"/>
      <c r="O110" s="6"/>
      <c r="P110" s="6"/>
      <c r="Q110" s="6"/>
      <c r="R110" s="6"/>
      <c r="S110" s="6"/>
      <c r="T110" s="6"/>
      <c r="U110" s="6"/>
      <c r="V110" s="6"/>
      <c r="W110" s="6"/>
    </row>
    <row r="111" spans="3:23">
      <c r="C111" s="6"/>
      <c r="D111" s="6"/>
      <c r="E111" s="6"/>
      <c r="F111" s="6"/>
      <c r="G111" s="6"/>
      <c r="H111" s="6"/>
      <c r="I111" s="6"/>
      <c r="J111" s="6"/>
      <c r="K111" s="6"/>
      <c r="L111" s="6"/>
      <c r="M111" s="6"/>
      <c r="N111" s="6"/>
      <c r="O111" s="6"/>
      <c r="P111" s="6"/>
      <c r="Q111" s="6"/>
      <c r="R111" s="6"/>
      <c r="S111" s="6"/>
      <c r="T111" s="6"/>
      <c r="U111" s="6"/>
      <c r="V111" s="6"/>
      <c r="W111" s="6"/>
    </row>
    <row r="112" spans="3:23">
      <c r="C112" s="6"/>
      <c r="D112" s="6"/>
      <c r="E112" s="6"/>
      <c r="F112" s="6"/>
      <c r="G112" s="6"/>
      <c r="H112" s="6"/>
      <c r="I112" s="6"/>
      <c r="J112" s="6"/>
      <c r="K112" s="6"/>
      <c r="L112" s="6"/>
      <c r="M112" s="6"/>
      <c r="N112" s="6"/>
      <c r="O112" s="6"/>
      <c r="P112" s="6"/>
      <c r="Q112" s="6"/>
      <c r="R112" s="6"/>
      <c r="S112" s="6"/>
      <c r="T112" s="6"/>
      <c r="U112" s="6"/>
      <c r="V112" s="6"/>
      <c r="W112" s="6"/>
    </row>
    <row r="113" spans="3:23">
      <c r="C113" s="6"/>
      <c r="D113" s="6"/>
      <c r="E113" s="6"/>
      <c r="F113" s="6"/>
      <c r="G113" s="6"/>
      <c r="H113" s="6"/>
      <c r="I113" s="6"/>
      <c r="J113" s="6"/>
      <c r="K113" s="6"/>
      <c r="L113" s="6"/>
      <c r="M113" s="6"/>
      <c r="N113" s="6"/>
      <c r="O113" s="6"/>
      <c r="P113" s="6"/>
      <c r="Q113" s="6"/>
      <c r="R113" s="6"/>
      <c r="S113" s="6"/>
      <c r="T113" s="6"/>
      <c r="U113" s="6"/>
      <c r="V113" s="6"/>
      <c r="W113" s="6"/>
    </row>
    <row r="114" spans="3:23">
      <c r="C114" s="6"/>
      <c r="D114" s="6"/>
      <c r="E114" s="6"/>
      <c r="F114" s="6"/>
      <c r="G114" s="6"/>
      <c r="H114" s="6"/>
      <c r="I114" s="6"/>
      <c r="J114" s="6"/>
      <c r="K114" s="6"/>
      <c r="L114" s="6"/>
      <c r="M114" s="6"/>
      <c r="N114" s="6"/>
      <c r="O114" s="6"/>
      <c r="P114" s="6"/>
      <c r="Q114" s="6"/>
      <c r="R114" s="6"/>
      <c r="S114" s="6"/>
      <c r="T114" s="6"/>
      <c r="U114" s="6"/>
      <c r="V114" s="6"/>
      <c r="W114" s="6"/>
    </row>
    <row r="115" spans="3:23">
      <c r="C115" s="6"/>
      <c r="D115" s="6"/>
      <c r="E115" s="6"/>
      <c r="F115" s="6"/>
      <c r="G115" s="6"/>
      <c r="H115" s="6"/>
      <c r="I115" s="6"/>
      <c r="J115" s="6"/>
      <c r="K115" s="6"/>
      <c r="L115" s="6"/>
      <c r="M115" s="6"/>
      <c r="N115" s="6"/>
      <c r="O115" s="6"/>
      <c r="P115" s="6"/>
      <c r="Q115" s="6"/>
      <c r="R115" s="6"/>
      <c r="S115" s="6"/>
      <c r="T115" s="6"/>
      <c r="U115" s="6"/>
      <c r="V115" s="6"/>
      <c r="W115" s="6"/>
    </row>
    <row r="116" spans="3:23">
      <c r="C116" s="6"/>
      <c r="D116" s="6"/>
      <c r="E116" s="6"/>
      <c r="F116" s="6"/>
      <c r="G116" s="6"/>
      <c r="H116" s="6"/>
      <c r="I116" s="6"/>
      <c r="J116" s="6"/>
      <c r="K116" s="6"/>
      <c r="L116" s="6"/>
      <c r="M116" s="6"/>
      <c r="N116" s="6"/>
      <c r="O116" s="6"/>
      <c r="P116" s="6"/>
      <c r="Q116" s="6"/>
      <c r="R116" s="6"/>
      <c r="S116" s="6"/>
      <c r="T116" s="6"/>
      <c r="U116" s="6"/>
      <c r="V116" s="6"/>
      <c r="W116" s="6"/>
    </row>
    <row r="117" spans="3:23">
      <c r="C117" s="6"/>
      <c r="D117" s="6"/>
      <c r="E117" s="6"/>
      <c r="F117" s="6"/>
      <c r="G117" s="6"/>
      <c r="H117" s="6"/>
      <c r="I117" s="6"/>
      <c r="J117" s="6"/>
      <c r="K117" s="6"/>
      <c r="L117" s="6"/>
      <c r="M117" s="6"/>
      <c r="N117" s="6"/>
      <c r="O117" s="6"/>
      <c r="P117" s="6"/>
      <c r="Q117" s="6"/>
      <c r="R117" s="6"/>
      <c r="S117" s="6"/>
      <c r="T117" s="6"/>
      <c r="U117" s="6"/>
      <c r="V117" s="6"/>
      <c r="W117" s="6"/>
    </row>
    <row r="118" spans="3:23">
      <c r="C118" s="6"/>
      <c r="D118" s="6"/>
      <c r="E118" s="6"/>
      <c r="F118" s="6"/>
      <c r="G118" s="6"/>
      <c r="H118" s="6"/>
      <c r="I118" s="6"/>
      <c r="J118" s="6"/>
      <c r="K118" s="6"/>
      <c r="L118" s="6"/>
      <c r="M118" s="6"/>
      <c r="N118" s="6"/>
      <c r="O118" s="6"/>
      <c r="P118" s="6"/>
      <c r="Q118" s="6"/>
      <c r="R118" s="6"/>
      <c r="S118" s="6"/>
      <c r="T118" s="6"/>
      <c r="U118" s="6"/>
      <c r="V118" s="6"/>
      <c r="W118" s="6"/>
    </row>
    <row r="119" spans="3:23">
      <c r="C119" s="6"/>
      <c r="D119" s="6"/>
      <c r="E119" s="6"/>
      <c r="F119" s="6"/>
      <c r="G119" s="6"/>
      <c r="H119" s="6"/>
      <c r="I119" s="6"/>
      <c r="J119" s="6"/>
      <c r="K119" s="6"/>
      <c r="L119" s="6"/>
      <c r="M119" s="6"/>
      <c r="N119" s="6"/>
      <c r="O119" s="6"/>
      <c r="P119" s="6"/>
      <c r="Q119" s="6"/>
      <c r="R119" s="6"/>
      <c r="S119" s="6"/>
      <c r="T119" s="6"/>
      <c r="U119" s="6"/>
      <c r="V119" s="6"/>
      <c r="W119" s="6"/>
    </row>
    <row r="120" spans="3:23">
      <c r="C120" s="6"/>
      <c r="D120" s="6"/>
      <c r="E120" s="6"/>
      <c r="F120" s="6"/>
      <c r="G120" s="6"/>
      <c r="H120" s="6"/>
      <c r="I120" s="6"/>
      <c r="J120" s="6"/>
      <c r="K120" s="6"/>
      <c r="L120" s="6"/>
      <c r="M120" s="6"/>
      <c r="N120" s="6"/>
      <c r="O120" s="6"/>
      <c r="P120" s="6"/>
      <c r="Q120" s="6"/>
      <c r="R120" s="6"/>
      <c r="S120" s="6"/>
      <c r="T120" s="6"/>
      <c r="U120" s="6"/>
      <c r="V120" s="6"/>
      <c r="W120" s="6"/>
    </row>
    <row r="121" spans="3:23">
      <c r="C121" s="6"/>
      <c r="D121" s="6"/>
      <c r="E121" s="6"/>
      <c r="F121" s="6"/>
      <c r="G121" s="6"/>
      <c r="H121" s="6"/>
      <c r="I121" s="6"/>
      <c r="J121" s="6"/>
      <c r="K121" s="6"/>
      <c r="L121" s="6"/>
      <c r="M121" s="6"/>
      <c r="N121" s="6"/>
      <c r="O121" s="6"/>
      <c r="P121" s="6"/>
      <c r="Q121" s="6"/>
      <c r="R121" s="6"/>
      <c r="S121" s="6"/>
      <c r="T121" s="6"/>
      <c r="U121" s="6"/>
      <c r="V121" s="6"/>
      <c r="W121" s="6"/>
    </row>
    <row r="122" spans="3:23">
      <c r="C122" s="6"/>
      <c r="D122" s="6"/>
      <c r="E122" s="6"/>
      <c r="F122" s="6"/>
      <c r="G122" s="6"/>
      <c r="H122" s="6"/>
      <c r="I122" s="6"/>
      <c r="J122" s="6"/>
      <c r="K122" s="6"/>
      <c r="L122" s="6"/>
      <c r="M122" s="6"/>
      <c r="N122" s="6"/>
      <c r="O122" s="6"/>
      <c r="P122" s="6"/>
      <c r="Q122" s="6"/>
      <c r="R122" s="6"/>
      <c r="S122" s="6"/>
      <c r="T122" s="6"/>
      <c r="U122" s="6"/>
      <c r="V122" s="6"/>
      <c r="W122" s="6"/>
    </row>
    <row r="123" spans="3:23">
      <c r="C123" s="6"/>
      <c r="D123" s="6"/>
      <c r="E123" s="6"/>
      <c r="F123" s="6"/>
      <c r="G123" s="6"/>
      <c r="H123" s="6"/>
      <c r="I123" s="6"/>
      <c r="J123" s="6"/>
      <c r="K123" s="6"/>
      <c r="L123" s="6"/>
      <c r="M123" s="6"/>
      <c r="N123" s="6"/>
      <c r="O123" s="6"/>
      <c r="P123" s="6"/>
      <c r="Q123" s="6"/>
      <c r="R123" s="6"/>
      <c r="S123" s="6"/>
      <c r="T123" s="6"/>
      <c r="U123" s="6"/>
      <c r="V123" s="6"/>
      <c r="W123" s="6"/>
    </row>
    <row r="124" spans="3:23">
      <c r="C124" s="6"/>
      <c r="D124" s="6"/>
      <c r="E124" s="6"/>
      <c r="F124" s="6"/>
      <c r="G124" s="6"/>
      <c r="H124" s="6"/>
      <c r="I124" s="6"/>
      <c r="J124" s="6"/>
      <c r="K124" s="6"/>
      <c r="L124" s="6"/>
      <c r="M124" s="6"/>
      <c r="N124" s="6"/>
      <c r="O124" s="6"/>
      <c r="P124" s="6"/>
      <c r="Q124" s="6"/>
      <c r="R124" s="6"/>
      <c r="S124" s="6"/>
      <c r="T124" s="6"/>
      <c r="U124" s="6"/>
      <c r="V124" s="6"/>
      <c r="W124" s="6"/>
    </row>
    <row r="125" spans="3:23">
      <c r="C125" s="6"/>
      <c r="D125" s="6"/>
      <c r="E125" s="6"/>
      <c r="F125" s="6"/>
      <c r="G125" s="6"/>
      <c r="H125" s="6"/>
      <c r="I125" s="6"/>
      <c r="J125" s="6"/>
      <c r="K125" s="6"/>
      <c r="L125" s="6"/>
      <c r="M125" s="6"/>
      <c r="N125" s="6"/>
      <c r="O125" s="6"/>
      <c r="P125" s="6"/>
      <c r="Q125" s="6"/>
      <c r="R125" s="6"/>
      <c r="S125" s="6"/>
      <c r="T125" s="6"/>
      <c r="U125" s="6"/>
      <c r="V125" s="6"/>
      <c r="W125" s="6"/>
    </row>
    <row r="126" spans="3:23">
      <c r="C126" s="6"/>
      <c r="D126" s="6"/>
      <c r="E126" s="6"/>
      <c r="F126" s="6"/>
      <c r="G126" s="6"/>
      <c r="H126" s="6"/>
      <c r="I126" s="6"/>
      <c r="J126" s="6"/>
      <c r="K126" s="6"/>
      <c r="L126" s="6"/>
      <c r="M126" s="6"/>
      <c r="N126" s="6"/>
      <c r="O126" s="6"/>
      <c r="P126" s="6"/>
      <c r="Q126" s="6"/>
      <c r="R126" s="6"/>
      <c r="S126" s="6"/>
      <c r="T126" s="6"/>
      <c r="U126" s="6"/>
      <c r="V126" s="6"/>
      <c r="W126" s="6"/>
    </row>
    <row r="127" spans="3:23">
      <c r="C127" s="6"/>
      <c r="D127" s="6"/>
      <c r="E127" s="6"/>
      <c r="F127" s="6"/>
      <c r="G127" s="6"/>
      <c r="H127" s="6"/>
      <c r="I127" s="6"/>
      <c r="J127" s="6"/>
      <c r="K127" s="6"/>
      <c r="L127" s="6"/>
      <c r="M127" s="6"/>
      <c r="N127" s="6"/>
      <c r="O127" s="6"/>
      <c r="P127" s="6"/>
      <c r="Q127" s="6"/>
      <c r="R127" s="6"/>
      <c r="S127" s="6"/>
      <c r="T127" s="6"/>
      <c r="U127" s="6"/>
      <c r="V127" s="6"/>
      <c r="W127" s="6"/>
    </row>
    <row r="128" spans="3:23">
      <c r="C128" s="6"/>
      <c r="D128" s="6"/>
      <c r="E128" s="6"/>
      <c r="F128" s="6"/>
      <c r="G128" s="6"/>
      <c r="H128" s="6"/>
      <c r="I128" s="6"/>
      <c r="J128" s="6"/>
      <c r="K128" s="6"/>
      <c r="L128" s="6"/>
      <c r="M128" s="6"/>
      <c r="N128" s="6"/>
      <c r="O128" s="6"/>
      <c r="P128" s="6"/>
      <c r="Q128" s="6"/>
      <c r="R128" s="6"/>
      <c r="S128" s="6"/>
      <c r="T128" s="6"/>
      <c r="U128" s="6"/>
      <c r="V128" s="6"/>
      <c r="W128" s="6"/>
    </row>
    <row r="129" spans="3:23">
      <c r="C129" s="6"/>
      <c r="D129" s="6"/>
      <c r="E129" s="6"/>
      <c r="F129" s="6"/>
      <c r="G129" s="6"/>
      <c r="H129" s="6"/>
      <c r="I129" s="6"/>
      <c r="J129" s="6"/>
      <c r="K129" s="6"/>
      <c r="L129" s="6"/>
      <c r="M129" s="6"/>
      <c r="N129" s="6"/>
      <c r="O129" s="6"/>
      <c r="P129" s="6"/>
      <c r="Q129" s="6"/>
      <c r="R129" s="6"/>
      <c r="S129" s="6"/>
      <c r="T129" s="6"/>
      <c r="U129" s="6"/>
      <c r="V129" s="6"/>
      <c r="W129" s="6"/>
    </row>
    <row r="130" spans="3:23">
      <c r="C130" s="6"/>
      <c r="D130" s="6"/>
      <c r="E130" s="6"/>
      <c r="F130" s="6"/>
      <c r="G130" s="6"/>
      <c r="H130" s="6"/>
      <c r="I130" s="6"/>
      <c r="J130" s="6"/>
      <c r="K130" s="6"/>
      <c r="L130" s="6"/>
      <c r="M130" s="6"/>
      <c r="N130" s="6"/>
      <c r="O130" s="6"/>
      <c r="P130" s="6"/>
      <c r="Q130" s="6"/>
      <c r="R130" s="6"/>
      <c r="S130" s="6"/>
      <c r="T130" s="6"/>
      <c r="U130" s="6"/>
      <c r="V130" s="6"/>
      <c r="W130" s="6"/>
    </row>
    <row r="131" spans="3:23">
      <c r="C131" s="6"/>
      <c r="D131" s="6"/>
      <c r="E131" s="6"/>
      <c r="F131" s="6"/>
      <c r="G131" s="6"/>
      <c r="H131" s="6"/>
      <c r="I131" s="6"/>
      <c r="J131" s="6"/>
      <c r="K131" s="6"/>
      <c r="L131" s="6"/>
      <c r="M131" s="6"/>
      <c r="N131" s="6"/>
      <c r="O131" s="6"/>
      <c r="P131" s="6"/>
      <c r="Q131" s="6"/>
      <c r="R131" s="6"/>
      <c r="S131" s="6"/>
      <c r="T131" s="6"/>
      <c r="U131" s="6"/>
      <c r="V131" s="6"/>
      <c r="W131" s="6"/>
    </row>
    <row r="132" spans="3:23">
      <c r="C132" s="6"/>
      <c r="D132" s="6"/>
      <c r="E132" s="6"/>
      <c r="F132" s="6"/>
      <c r="G132" s="6"/>
      <c r="H132" s="6"/>
      <c r="I132" s="6"/>
      <c r="J132" s="6"/>
      <c r="K132" s="6"/>
      <c r="L132" s="6"/>
      <c r="M132" s="6"/>
      <c r="N132" s="6"/>
      <c r="O132" s="6"/>
      <c r="P132" s="6"/>
      <c r="Q132" s="6"/>
      <c r="R132" s="6"/>
      <c r="S132" s="6"/>
      <c r="T132" s="6"/>
      <c r="U132" s="6"/>
      <c r="V132" s="6"/>
      <c r="W132" s="6"/>
    </row>
    <row r="133" spans="3:23">
      <c r="C133" s="6"/>
      <c r="D133" s="6"/>
      <c r="E133" s="6"/>
      <c r="F133" s="6"/>
      <c r="G133" s="6"/>
      <c r="H133" s="6"/>
      <c r="I133" s="6"/>
      <c r="J133" s="6"/>
      <c r="K133" s="6"/>
      <c r="L133" s="6"/>
      <c r="M133" s="6"/>
      <c r="N133" s="6"/>
      <c r="O133" s="6"/>
      <c r="P133" s="6"/>
      <c r="Q133" s="6"/>
      <c r="R133" s="6"/>
      <c r="S133" s="6"/>
      <c r="T133" s="6"/>
      <c r="U133" s="6"/>
      <c r="V133" s="6"/>
      <c r="W133" s="6"/>
    </row>
    <row r="134" spans="3:23">
      <c r="C134" s="6"/>
      <c r="D134" s="6"/>
      <c r="E134" s="6"/>
      <c r="F134" s="6"/>
      <c r="G134" s="6"/>
      <c r="H134" s="6"/>
      <c r="I134" s="6"/>
      <c r="J134" s="6"/>
      <c r="K134" s="6"/>
      <c r="L134" s="6"/>
      <c r="M134" s="6"/>
      <c r="N134" s="6"/>
      <c r="O134" s="6"/>
      <c r="P134" s="6"/>
      <c r="Q134" s="6"/>
      <c r="R134" s="6"/>
      <c r="S134" s="6"/>
      <c r="T134" s="6"/>
      <c r="U134" s="6"/>
      <c r="V134" s="6"/>
      <c r="W134" s="6"/>
    </row>
    <row r="135" spans="3:23">
      <c r="C135" s="6"/>
      <c r="D135" s="6"/>
      <c r="E135" s="6"/>
      <c r="F135" s="6"/>
      <c r="G135" s="6"/>
      <c r="H135" s="6"/>
      <c r="I135" s="6"/>
      <c r="J135" s="6"/>
      <c r="K135" s="6"/>
      <c r="L135" s="6"/>
      <c r="M135" s="6"/>
      <c r="N135" s="6"/>
      <c r="O135" s="6"/>
      <c r="P135" s="6"/>
      <c r="Q135" s="6"/>
      <c r="R135" s="6"/>
      <c r="S135" s="6"/>
      <c r="T135" s="6"/>
      <c r="U135" s="6"/>
      <c r="V135" s="6"/>
      <c r="W135" s="6"/>
    </row>
    <row r="136" spans="3:23">
      <c r="C136" s="6"/>
      <c r="D136" s="6"/>
      <c r="E136" s="6"/>
      <c r="F136" s="6"/>
      <c r="G136" s="6"/>
      <c r="H136" s="6"/>
      <c r="I136" s="6"/>
      <c r="J136" s="6"/>
      <c r="K136" s="6"/>
      <c r="L136" s="6"/>
      <c r="M136" s="6"/>
      <c r="N136" s="6"/>
      <c r="O136" s="6"/>
      <c r="P136" s="6"/>
      <c r="Q136" s="6"/>
      <c r="R136" s="6"/>
      <c r="S136" s="6"/>
      <c r="T136" s="6"/>
      <c r="U136" s="6"/>
      <c r="V136" s="6"/>
      <c r="W136" s="6"/>
    </row>
    <row r="137" spans="3:23">
      <c r="C137" s="6"/>
      <c r="D137" s="6"/>
      <c r="E137" s="6"/>
      <c r="F137" s="6"/>
      <c r="G137" s="6"/>
      <c r="H137" s="6"/>
      <c r="I137" s="6"/>
      <c r="J137" s="6"/>
      <c r="K137" s="6"/>
      <c r="L137" s="6"/>
      <c r="M137" s="6"/>
      <c r="N137" s="6"/>
      <c r="O137" s="6"/>
      <c r="P137" s="6"/>
      <c r="Q137" s="6"/>
      <c r="R137" s="6"/>
      <c r="S137" s="6"/>
      <c r="T137" s="6"/>
      <c r="U137" s="6"/>
      <c r="V137" s="6"/>
      <c r="W137" s="6"/>
    </row>
    <row r="138" spans="3:23">
      <c r="C138" s="6"/>
      <c r="D138" s="6"/>
      <c r="E138" s="6"/>
      <c r="F138" s="6"/>
      <c r="G138" s="6"/>
      <c r="H138" s="6"/>
      <c r="I138" s="6"/>
      <c r="J138" s="6"/>
      <c r="K138" s="6"/>
      <c r="L138" s="6"/>
      <c r="M138" s="6"/>
      <c r="N138" s="6"/>
      <c r="O138" s="6"/>
      <c r="P138" s="6"/>
      <c r="Q138" s="6"/>
      <c r="R138" s="6"/>
      <c r="S138" s="6"/>
      <c r="T138" s="6"/>
      <c r="U138" s="6"/>
      <c r="V138" s="6"/>
      <c r="W138" s="6"/>
    </row>
    <row r="139" spans="3:23">
      <c r="C139" s="6"/>
      <c r="D139" s="6"/>
      <c r="E139" s="6"/>
      <c r="F139" s="6"/>
      <c r="G139" s="6"/>
      <c r="H139" s="6"/>
      <c r="I139" s="6"/>
      <c r="J139" s="6"/>
      <c r="K139" s="6"/>
      <c r="L139" s="6"/>
      <c r="M139" s="6"/>
      <c r="N139" s="6"/>
      <c r="O139" s="6"/>
      <c r="P139" s="6"/>
      <c r="Q139" s="6"/>
      <c r="R139" s="6"/>
      <c r="S139" s="6"/>
      <c r="T139" s="6"/>
      <c r="U139" s="6"/>
      <c r="V139" s="6"/>
      <c r="W139" s="6"/>
    </row>
    <row r="140" spans="3:23">
      <c r="C140" s="6"/>
      <c r="D140" s="6"/>
      <c r="E140" s="6"/>
      <c r="F140" s="6"/>
      <c r="G140" s="6"/>
      <c r="H140" s="6"/>
      <c r="I140" s="6"/>
      <c r="J140" s="6"/>
      <c r="K140" s="6"/>
      <c r="L140" s="6"/>
      <c r="M140" s="6"/>
      <c r="N140" s="6"/>
      <c r="O140" s="6"/>
      <c r="P140" s="6"/>
      <c r="Q140" s="6"/>
      <c r="R140" s="6"/>
      <c r="S140" s="6"/>
      <c r="T140" s="6"/>
      <c r="U140" s="6"/>
      <c r="V140" s="6"/>
      <c r="W140" s="6"/>
    </row>
    <row r="141" spans="3:23">
      <c r="C141" s="6"/>
      <c r="D141" s="6"/>
      <c r="E141" s="6"/>
      <c r="F141" s="6"/>
      <c r="G141" s="6"/>
      <c r="H141" s="6"/>
      <c r="I141" s="6"/>
      <c r="J141" s="6"/>
      <c r="K141" s="6"/>
      <c r="L141" s="6"/>
      <c r="M141" s="6"/>
      <c r="N141" s="6"/>
      <c r="O141" s="6"/>
      <c r="P141" s="6"/>
      <c r="Q141" s="6"/>
      <c r="R141" s="6"/>
      <c r="S141" s="6"/>
      <c r="T141" s="6"/>
      <c r="U141" s="6"/>
      <c r="V141" s="6"/>
      <c r="W141" s="6"/>
    </row>
    <row r="142" spans="3:23">
      <c r="C142" s="6"/>
      <c r="D142" s="6"/>
      <c r="E142" s="6"/>
      <c r="F142" s="6"/>
      <c r="G142" s="6"/>
      <c r="H142" s="6"/>
      <c r="I142" s="6"/>
      <c r="J142" s="6"/>
      <c r="K142" s="6"/>
      <c r="L142" s="6"/>
      <c r="M142" s="6"/>
      <c r="N142" s="6"/>
      <c r="O142" s="6"/>
      <c r="P142" s="6"/>
      <c r="Q142" s="6"/>
      <c r="R142" s="6"/>
      <c r="S142" s="6"/>
      <c r="T142" s="6"/>
      <c r="U142" s="6"/>
      <c r="V142" s="6"/>
      <c r="W142" s="6"/>
    </row>
    <row r="143" spans="3:23">
      <c r="C143" s="6"/>
      <c r="D143" s="6"/>
      <c r="E143" s="6"/>
      <c r="F143" s="6"/>
      <c r="G143" s="6"/>
      <c r="H143" s="6"/>
      <c r="I143" s="6"/>
      <c r="J143" s="6"/>
      <c r="K143" s="6"/>
      <c r="L143" s="6"/>
      <c r="M143" s="6"/>
      <c r="N143" s="6"/>
      <c r="O143" s="6"/>
      <c r="P143" s="6"/>
      <c r="Q143" s="6"/>
      <c r="R143" s="6"/>
      <c r="S143" s="6"/>
      <c r="T143" s="6"/>
      <c r="U143" s="6"/>
      <c r="V143" s="6"/>
      <c r="W143" s="6"/>
    </row>
    <row r="144" spans="3:23">
      <c r="C144" s="6"/>
      <c r="D144" s="6"/>
      <c r="E144" s="6"/>
      <c r="F144" s="6"/>
      <c r="G144" s="6"/>
      <c r="H144" s="6"/>
      <c r="I144" s="6"/>
      <c r="J144" s="6"/>
      <c r="K144" s="6"/>
      <c r="L144" s="6"/>
      <c r="M144" s="6"/>
      <c r="N144" s="6"/>
      <c r="O144" s="6"/>
      <c r="P144" s="6"/>
      <c r="Q144" s="6"/>
      <c r="R144" s="6"/>
      <c r="S144" s="6"/>
      <c r="T144" s="6"/>
      <c r="U144" s="6"/>
      <c r="V144" s="6"/>
      <c r="W144" s="6"/>
    </row>
    <row r="145" spans="3:23">
      <c r="C145" s="6"/>
      <c r="D145" s="6"/>
      <c r="E145" s="6"/>
      <c r="F145" s="6"/>
      <c r="G145" s="6"/>
      <c r="H145" s="6"/>
      <c r="I145" s="6"/>
      <c r="J145" s="6"/>
      <c r="K145" s="6"/>
      <c r="L145" s="6"/>
      <c r="M145" s="6"/>
      <c r="N145" s="6"/>
      <c r="O145" s="6"/>
      <c r="P145" s="6"/>
      <c r="Q145" s="6"/>
      <c r="R145" s="6"/>
      <c r="S145" s="6"/>
      <c r="T145" s="6"/>
      <c r="U145" s="6"/>
      <c r="V145" s="6"/>
      <c r="W145" s="6"/>
    </row>
    <row r="146" spans="3:23">
      <c r="C146" s="6"/>
      <c r="D146" s="6"/>
      <c r="E146" s="6"/>
      <c r="F146" s="6"/>
      <c r="G146" s="6"/>
      <c r="H146" s="6"/>
      <c r="I146" s="6"/>
      <c r="J146" s="6"/>
      <c r="K146" s="6"/>
      <c r="L146" s="6"/>
      <c r="M146" s="6"/>
      <c r="N146" s="6"/>
      <c r="O146" s="6"/>
      <c r="P146" s="6"/>
      <c r="Q146" s="6"/>
      <c r="R146" s="6"/>
      <c r="S146" s="6"/>
      <c r="T146" s="6"/>
      <c r="U146" s="6"/>
      <c r="V146" s="6"/>
      <c r="W146" s="6"/>
    </row>
    <row r="147" spans="3:23">
      <c r="C147" s="6"/>
      <c r="D147" s="6"/>
      <c r="E147" s="6"/>
      <c r="F147" s="6"/>
      <c r="G147" s="6"/>
      <c r="H147" s="6"/>
      <c r="I147" s="6"/>
      <c r="J147" s="6"/>
      <c r="K147" s="6"/>
      <c r="L147" s="6"/>
      <c r="M147" s="6"/>
      <c r="N147" s="6"/>
      <c r="O147" s="6"/>
      <c r="P147" s="6"/>
      <c r="Q147" s="6"/>
      <c r="R147" s="6"/>
      <c r="S147" s="6"/>
      <c r="T147" s="6"/>
      <c r="U147" s="6"/>
      <c r="V147" s="6"/>
      <c r="W147" s="6"/>
    </row>
    <row r="148" spans="3:23">
      <c r="C148" s="6"/>
      <c r="D148" s="6"/>
      <c r="E148" s="6"/>
      <c r="F148" s="6"/>
      <c r="G148" s="6"/>
      <c r="H148" s="6"/>
      <c r="I148" s="6"/>
      <c r="J148" s="6"/>
      <c r="K148" s="6"/>
      <c r="L148" s="6"/>
      <c r="M148" s="6"/>
      <c r="N148" s="6"/>
      <c r="O148" s="6"/>
      <c r="P148" s="6"/>
      <c r="Q148" s="6"/>
      <c r="R148" s="6"/>
      <c r="S148" s="6"/>
      <c r="T148" s="6"/>
      <c r="U148" s="6"/>
      <c r="V148" s="6"/>
      <c r="W148" s="6"/>
    </row>
    <row r="149" spans="3:23">
      <c r="C149" s="6"/>
      <c r="D149" s="6"/>
      <c r="E149" s="6"/>
      <c r="F149" s="6"/>
      <c r="G149" s="6"/>
      <c r="H149" s="6"/>
      <c r="I149" s="6"/>
      <c r="J149" s="6"/>
      <c r="K149" s="6"/>
      <c r="L149" s="6"/>
      <c r="M149" s="6"/>
      <c r="N149" s="6"/>
      <c r="O149" s="6"/>
      <c r="P149" s="6"/>
      <c r="Q149" s="6"/>
      <c r="R149" s="6"/>
      <c r="S149" s="6"/>
      <c r="T149" s="6"/>
      <c r="U149" s="6"/>
      <c r="V149" s="6"/>
      <c r="W149" s="6"/>
    </row>
    <row r="150" spans="3:23">
      <c r="C150" s="6"/>
      <c r="D150" s="6"/>
      <c r="E150" s="6"/>
      <c r="F150" s="6"/>
      <c r="G150" s="6"/>
      <c r="H150" s="6"/>
      <c r="I150" s="6"/>
      <c r="J150" s="6"/>
      <c r="K150" s="6"/>
      <c r="L150" s="6"/>
      <c r="M150" s="6"/>
      <c r="N150" s="6"/>
      <c r="O150" s="6"/>
      <c r="P150" s="6"/>
      <c r="Q150" s="6"/>
      <c r="R150" s="6"/>
      <c r="S150" s="6"/>
      <c r="T150" s="6"/>
      <c r="U150" s="6"/>
      <c r="V150" s="6"/>
      <c r="W150" s="6"/>
    </row>
    <row r="151" spans="3:23">
      <c r="C151" s="6"/>
      <c r="D151" s="6"/>
      <c r="E151" s="6"/>
      <c r="F151" s="6"/>
      <c r="G151" s="6"/>
      <c r="H151" s="6"/>
      <c r="I151" s="6"/>
      <c r="J151" s="6"/>
      <c r="K151" s="6"/>
      <c r="L151" s="6"/>
      <c r="M151" s="6"/>
      <c r="N151" s="6"/>
      <c r="O151" s="6"/>
      <c r="P151" s="6"/>
      <c r="Q151" s="6"/>
      <c r="R151" s="6"/>
      <c r="S151" s="6"/>
      <c r="T151" s="6"/>
      <c r="U151" s="6"/>
      <c r="V151" s="6"/>
      <c r="W151" s="6"/>
    </row>
    <row r="152" spans="3:23">
      <c r="E152" s="6"/>
      <c r="F152" s="6"/>
      <c r="G152" s="6"/>
      <c r="H152" s="6"/>
      <c r="I152" s="6"/>
      <c r="J152" s="6"/>
      <c r="K152" s="6"/>
      <c r="L152" s="6"/>
      <c r="M152" s="6"/>
      <c r="N152" s="6"/>
      <c r="O152" s="6"/>
      <c r="P152" s="6"/>
      <c r="Q152" s="6"/>
      <c r="R152" s="6"/>
      <c r="S152" s="6"/>
      <c r="T152" s="6"/>
      <c r="U152" s="6"/>
      <c r="V152" s="6"/>
      <c r="W152" s="6"/>
    </row>
    <row r="153" spans="3:23">
      <c r="E153" s="6"/>
      <c r="F153" s="6"/>
      <c r="G153" s="6"/>
      <c r="H153" s="6"/>
      <c r="I153" s="6"/>
      <c r="J153" s="6"/>
      <c r="K153" s="6"/>
      <c r="L153" s="6"/>
      <c r="M153" s="6"/>
      <c r="N153" s="6"/>
      <c r="O153" s="6"/>
      <c r="P153" s="6"/>
      <c r="Q153" s="6"/>
      <c r="R153" s="6"/>
      <c r="S153" s="6"/>
      <c r="T153" s="6"/>
      <c r="U153" s="6"/>
      <c r="V153" s="6"/>
      <c r="W153" s="6"/>
    </row>
    <row r="154" spans="3:23">
      <c r="E154" s="6"/>
      <c r="F154" s="6"/>
      <c r="G154" s="6"/>
      <c r="H154" s="6"/>
      <c r="I154" s="6"/>
      <c r="J154" s="6"/>
      <c r="K154" s="6"/>
      <c r="L154" s="6"/>
      <c r="M154" s="6"/>
      <c r="N154" s="6"/>
      <c r="O154" s="6"/>
      <c r="P154" s="6"/>
      <c r="Q154" s="6"/>
      <c r="R154" s="6"/>
      <c r="S154" s="6"/>
      <c r="T154" s="6"/>
      <c r="U154" s="6"/>
      <c r="V154" s="6"/>
      <c r="W154" s="6"/>
    </row>
    <row r="155" spans="3:23">
      <c r="E155" s="6"/>
      <c r="F155" s="6"/>
      <c r="G155" s="6"/>
      <c r="H155" s="6"/>
      <c r="I155" s="6"/>
      <c r="J155" s="6"/>
      <c r="K155" s="6"/>
      <c r="L155" s="6"/>
      <c r="M155" s="6"/>
      <c r="N155" s="6"/>
      <c r="O155" s="6"/>
      <c r="P155" s="6"/>
      <c r="Q155" s="6"/>
      <c r="R155" s="6"/>
      <c r="S155" s="6"/>
      <c r="T155" s="6"/>
      <c r="U155" s="6"/>
      <c r="V155" s="6"/>
      <c r="W155" s="6"/>
    </row>
    <row r="156" spans="3:23">
      <c r="E156" s="6"/>
      <c r="F156" s="6"/>
      <c r="G156" s="6"/>
      <c r="H156" s="6"/>
      <c r="I156" s="6"/>
      <c r="J156" s="6"/>
      <c r="K156" s="6"/>
      <c r="L156" s="6"/>
      <c r="M156" s="6"/>
      <c r="N156" s="6"/>
      <c r="O156" s="6"/>
      <c r="P156" s="6"/>
      <c r="Q156" s="6"/>
      <c r="R156" s="6"/>
      <c r="S156" s="6"/>
      <c r="T156" s="6"/>
      <c r="U156" s="6"/>
      <c r="V156" s="6"/>
      <c r="W156" s="6"/>
    </row>
    <row r="157" spans="3:23">
      <c r="E157" s="6"/>
      <c r="F157" s="6"/>
      <c r="G157" s="6"/>
      <c r="H157" s="6"/>
      <c r="I157" s="6"/>
      <c r="J157" s="6"/>
      <c r="K157" s="6"/>
      <c r="L157" s="6"/>
      <c r="M157" s="6"/>
      <c r="N157" s="6"/>
      <c r="O157" s="6"/>
      <c r="P157" s="6"/>
      <c r="Q157" s="6"/>
      <c r="R157" s="6"/>
      <c r="S157" s="6"/>
      <c r="T157" s="6"/>
      <c r="U157" s="6"/>
      <c r="V157" s="6"/>
      <c r="W157" s="6"/>
    </row>
    <row r="158" spans="3:23">
      <c r="E158" s="6"/>
      <c r="F158" s="6"/>
      <c r="G158" s="6"/>
      <c r="H158" s="6"/>
      <c r="I158" s="6"/>
      <c r="J158" s="6"/>
      <c r="K158" s="6"/>
      <c r="L158" s="6"/>
      <c r="M158" s="6"/>
      <c r="N158" s="6"/>
      <c r="O158" s="6"/>
      <c r="P158" s="6"/>
      <c r="Q158" s="6"/>
      <c r="R158" s="6"/>
      <c r="S158" s="6"/>
      <c r="T158" s="6"/>
      <c r="U158" s="6"/>
      <c r="V158" s="6"/>
      <c r="W158" s="6"/>
    </row>
    <row r="159" spans="3:23">
      <c r="E159" s="6"/>
      <c r="F159" s="6"/>
      <c r="G159" s="6"/>
      <c r="H159" s="6"/>
      <c r="I159" s="6"/>
      <c r="J159" s="6"/>
      <c r="K159" s="6"/>
      <c r="L159" s="6"/>
      <c r="M159" s="6"/>
      <c r="N159" s="6"/>
      <c r="O159" s="6"/>
      <c r="P159" s="6"/>
      <c r="Q159" s="6"/>
      <c r="R159" s="6"/>
      <c r="S159" s="6"/>
      <c r="T159" s="6"/>
      <c r="U159" s="6"/>
      <c r="V159" s="6"/>
      <c r="W159" s="6"/>
    </row>
    <row r="160" spans="3:23">
      <c r="E160" s="6"/>
      <c r="F160" s="6"/>
      <c r="G160" s="6"/>
      <c r="H160" s="6"/>
      <c r="I160" s="6"/>
      <c r="J160" s="6"/>
      <c r="K160" s="6"/>
      <c r="L160" s="6"/>
      <c r="M160" s="6"/>
      <c r="N160" s="6"/>
      <c r="O160" s="6"/>
      <c r="P160" s="6"/>
      <c r="Q160" s="6"/>
      <c r="R160" s="6"/>
      <c r="S160" s="6"/>
      <c r="T160" s="6"/>
      <c r="U160" s="6"/>
      <c r="V160" s="6"/>
      <c r="W160" s="6"/>
    </row>
    <row r="161" spans="5:23">
      <c r="E161" s="6"/>
      <c r="F161" s="6"/>
      <c r="G161" s="6"/>
      <c r="H161" s="6"/>
      <c r="I161" s="6"/>
      <c r="J161" s="6"/>
      <c r="K161" s="6"/>
      <c r="L161" s="6"/>
      <c r="M161" s="6"/>
      <c r="N161" s="6"/>
      <c r="O161" s="6"/>
      <c r="P161" s="6"/>
      <c r="Q161" s="6"/>
      <c r="R161" s="6"/>
      <c r="S161" s="6"/>
      <c r="T161" s="6"/>
      <c r="U161" s="6"/>
      <c r="V161" s="6"/>
      <c r="W161" s="6"/>
    </row>
  </sheetData>
  <dataValidations count="1">
    <dataValidation type="list" allowBlank="1" showInputMessage="1" showErrorMessage="1" sqref="D2">
      <formula1>IndexList</formula1>
    </dataValidation>
  </dataValidations>
  <pageMargins left="0.7" right="0.7" top="0.75" bottom="0.75" header="0.3" footer="0.3"/>
  <drawing r:id="rId1"/>
  <legacyDrawing r:id="rId2"/>
  <controls>
    <control shapeId="3074" r:id="rId3" name="ComboBox1"/>
    <control shapeId="3077" r:id="rId4" name="ComboBox2"/>
  </controls>
</worksheet>
</file>

<file path=xl/worksheets/sheet30.xml><?xml version="1.0" encoding="utf-8"?>
<worksheet xmlns="http://schemas.openxmlformats.org/spreadsheetml/2006/main" xmlns:r="http://schemas.openxmlformats.org/officeDocument/2006/relationships">
  <sheetPr codeName="Sheet34"/>
  <dimension ref="A1:DJ100"/>
  <sheetViews>
    <sheetView showGridLines="0" showRowColHeaders="0" zoomScale="70" zoomScaleNormal="70" workbookViewId="0">
      <selection activeCell="A7" sqref="A7"/>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18" t="s">
        <v>1243</v>
      </c>
      <c r="D2" s="419"/>
      <c r="E2" s="420"/>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21"/>
      <c r="D3" s="422"/>
      <c r="E3" s="423"/>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24"/>
      <c r="D4" s="425"/>
      <c r="E4" s="42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27" t="s">
        <v>0</v>
      </c>
      <c r="B6" s="127" t="s">
        <v>1281</v>
      </c>
      <c r="C6" s="127" t="s">
        <v>1</v>
      </c>
      <c r="D6" s="127" t="s">
        <v>2</v>
      </c>
      <c r="E6" s="127" t="s">
        <v>3</v>
      </c>
      <c r="F6" s="127" t="s">
        <v>1282</v>
      </c>
      <c r="G6" s="128" t="s">
        <v>804</v>
      </c>
      <c r="H6" s="127" t="s">
        <v>4</v>
      </c>
      <c r="I6" s="128" t="s">
        <v>805</v>
      </c>
      <c r="J6" s="129" t="s">
        <v>1283</v>
      </c>
      <c r="K6" s="130" t="s">
        <v>1284</v>
      </c>
      <c r="L6" s="131" t="s">
        <v>1285</v>
      </c>
      <c r="M6" s="131" t="s">
        <v>1286</v>
      </c>
      <c r="N6" s="132" t="s">
        <v>806</v>
      </c>
      <c r="O6" s="133" t="s">
        <v>1287</v>
      </c>
      <c r="P6" s="133" t="s">
        <v>5</v>
      </c>
      <c r="Q6" s="134" t="s">
        <v>1290</v>
      </c>
      <c r="R6" s="132" t="s">
        <v>1291</v>
      </c>
      <c r="S6" s="132" t="s">
        <v>6</v>
      </c>
      <c r="T6" s="135" t="s">
        <v>7</v>
      </c>
      <c r="U6" s="132" t="s">
        <v>778</v>
      </c>
      <c r="V6" s="132" t="s">
        <v>1288</v>
      </c>
    </row>
    <row r="7" spans="1:114" ht="24">
      <c r="A7" s="37" t="s">
        <v>1253</v>
      </c>
      <c r="B7" s="3" t="s">
        <v>1243</v>
      </c>
      <c r="C7" s="51" t="s">
        <v>1300</v>
      </c>
      <c r="D7" s="51" t="s">
        <v>1300</v>
      </c>
      <c r="E7" s="205" t="s">
        <v>1289</v>
      </c>
      <c r="F7" s="205" t="s">
        <v>1289</v>
      </c>
      <c r="G7" s="51" t="s">
        <v>1300</v>
      </c>
      <c r="H7" s="51" t="s">
        <v>1300</v>
      </c>
      <c r="I7" s="51" t="s">
        <v>1300</v>
      </c>
      <c r="J7" s="302" t="s">
        <v>1289</v>
      </c>
      <c r="K7" s="47" t="s">
        <v>815</v>
      </c>
      <c r="L7" s="298">
        <v>1400</v>
      </c>
      <c r="M7" s="298">
        <v>1400</v>
      </c>
      <c r="N7" s="92">
        <v>100</v>
      </c>
      <c r="O7" s="37" t="s">
        <v>63</v>
      </c>
      <c r="P7" s="205" t="s">
        <v>1289</v>
      </c>
      <c r="Q7" s="36">
        <v>21000</v>
      </c>
      <c r="R7" s="47" t="s">
        <v>210</v>
      </c>
      <c r="S7" s="51" t="s">
        <v>1300</v>
      </c>
      <c r="T7" s="93" t="s">
        <v>1300</v>
      </c>
      <c r="U7" s="51" t="s">
        <v>1300</v>
      </c>
      <c r="V7" s="205" t="s">
        <v>1417</v>
      </c>
    </row>
    <row r="8" spans="1:114" ht="73.5" customHeight="1">
      <c r="A8" s="311" t="s">
        <v>1272</v>
      </c>
      <c r="B8" s="3" t="s">
        <v>1243</v>
      </c>
      <c r="C8" s="205" t="s">
        <v>1289</v>
      </c>
      <c r="D8" s="37" t="s">
        <v>1273</v>
      </c>
      <c r="E8" s="110" t="s">
        <v>1299</v>
      </c>
      <c r="F8" s="112" t="s">
        <v>1299</v>
      </c>
      <c r="G8" s="51" t="s">
        <v>11</v>
      </c>
      <c r="H8" s="205" t="s">
        <v>1418</v>
      </c>
      <c r="I8" s="37" t="s">
        <v>770</v>
      </c>
      <c r="J8" s="3" t="s">
        <v>18</v>
      </c>
      <c r="K8" s="3" t="s">
        <v>883</v>
      </c>
      <c r="L8" s="305">
        <v>16000</v>
      </c>
      <c r="M8" s="305">
        <v>8000</v>
      </c>
      <c r="N8" s="305">
        <v>50</v>
      </c>
      <c r="O8" s="298" t="s">
        <v>62</v>
      </c>
      <c r="P8" s="205" t="s">
        <v>1289</v>
      </c>
      <c r="Q8" s="312" t="s">
        <v>1421</v>
      </c>
      <c r="R8" s="3" t="s">
        <v>24</v>
      </c>
      <c r="S8" s="93" t="s">
        <v>1422</v>
      </c>
      <c r="T8" s="303" t="s">
        <v>1417</v>
      </c>
      <c r="U8" s="205" t="s">
        <v>1417</v>
      </c>
      <c r="V8" s="313" t="s">
        <v>1274</v>
      </c>
    </row>
    <row r="9" spans="1:114" ht="40.5" customHeight="1">
      <c r="A9" s="5" t="s">
        <v>609</v>
      </c>
      <c r="B9" s="3" t="s">
        <v>1243</v>
      </c>
      <c r="C9" s="5" t="s">
        <v>908</v>
      </c>
      <c r="D9" s="5" t="s">
        <v>611</v>
      </c>
      <c r="E9" s="205" t="s">
        <v>1289</v>
      </c>
      <c r="F9" s="112" t="s">
        <v>1299</v>
      </c>
      <c r="G9" s="40" t="s">
        <v>11</v>
      </c>
      <c r="H9" s="5" t="s">
        <v>612</v>
      </c>
      <c r="I9" s="37" t="s">
        <v>15</v>
      </c>
      <c r="J9" s="41" t="s">
        <v>18</v>
      </c>
      <c r="K9" s="41" t="s">
        <v>612</v>
      </c>
      <c r="L9" s="92">
        <v>22</v>
      </c>
      <c r="M9" s="92">
        <v>22</v>
      </c>
      <c r="N9" s="92">
        <v>100</v>
      </c>
      <c r="O9" s="298" t="s">
        <v>62</v>
      </c>
      <c r="P9" s="3" t="s">
        <v>63</v>
      </c>
      <c r="Q9" s="2">
        <v>977.46</v>
      </c>
      <c r="R9" s="5" t="s">
        <v>24</v>
      </c>
      <c r="S9" s="3" t="s">
        <v>25</v>
      </c>
      <c r="T9" s="303" t="s">
        <v>1417</v>
      </c>
      <c r="U9" s="205" t="s">
        <v>1417</v>
      </c>
      <c r="V9" s="5" t="s">
        <v>613</v>
      </c>
    </row>
    <row r="10" spans="1:114" ht="78.75" customHeight="1">
      <c r="A10" s="5" t="s">
        <v>614</v>
      </c>
      <c r="B10" s="3" t="s">
        <v>1243</v>
      </c>
      <c r="C10" s="5" t="s">
        <v>908</v>
      </c>
      <c r="D10" s="5" t="s">
        <v>615</v>
      </c>
      <c r="E10" s="205" t="s">
        <v>1289</v>
      </c>
      <c r="F10" s="112" t="s">
        <v>1299</v>
      </c>
      <c r="G10" s="40" t="s">
        <v>11</v>
      </c>
      <c r="H10" s="5" t="s">
        <v>616</v>
      </c>
      <c r="I10" s="37" t="s">
        <v>15</v>
      </c>
      <c r="J10" s="41" t="s">
        <v>18</v>
      </c>
      <c r="K10" s="41" t="s">
        <v>612</v>
      </c>
      <c r="L10" s="92">
        <v>3</v>
      </c>
      <c r="M10" s="92">
        <v>3</v>
      </c>
      <c r="N10" s="92">
        <v>100</v>
      </c>
      <c r="O10" s="298" t="s">
        <v>62</v>
      </c>
      <c r="P10" s="3" t="s">
        <v>63</v>
      </c>
      <c r="Q10" s="2">
        <v>88.86</v>
      </c>
      <c r="R10" s="5" t="s">
        <v>24</v>
      </c>
      <c r="S10" s="3" t="s">
        <v>25</v>
      </c>
      <c r="T10" s="303" t="s">
        <v>1417</v>
      </c>
      <c r="U10" s="205" t="s">
        <v>1417</v>
      </c>
      <c r="V10" s="5" t="s">
        <v>613</v>
      </c>
    </row>
    <row r="11" spans="1:114" ht="47.25" customHeight="1">
      <c r="A11" s="5" t="s">
        <v>617</v>
      </c>
      <c r="B11" s="3" t="s">
        <v>1243</v>
      </c>
      <c r="C11" s="5" t="s">
        <v>908</v>
      </c>
      <c r="D11" s="5" t="s">
        <v>618</v>
      </c>
      <c r="E11" s="205" t="s">
        <v>1289</v>
      </c>
      <c r="F11" s="112" t="s">
        <v>1299</v>
      </c>
      <c r="G11" s="40" t="s">
        <v>11</v>
      </c>
      <c r="H11" s="5" t="s">
        <v>619</v>
      </c>
      <c r="I11" s="37" t="s">
        <v>15</v>
      </c>
      <c r="J11" s="41" t="s">
        <v>18</v>
      </c>
      <c r="K11" s="41" t="s">
        <v>19</v>
      </c>
      <c r="L11" s="92">
        <v>81</v>
      </c>
      <c r="M11" s="92">
        <v>81</v>
      </c>
      <c r="N11" s="92">
        <v>100</v>
      </c>
      <c r="O11" s="298" t="s">
        <v>62</v>
      </c>
      <c r="P11" s="3" t="s">
        <v>63</v>
      </c>
      <c r="Q11" s="2">
        <v>4798.4399999999996</v>
      </c>
      <c r="R11" s="5" t="s">
        <v>24</v>
      </c>
      <c r="S11" s="3" t="s">
        <v>25</v>
      </c>
      <c r="T11" s="303" t="s">
        <v>1417</v>
      </c>
      <c r="U11" s="205" t="s">
        <v>1417</v>
      </c>
      <c r="V11" s="5" t="s">
        <v>613</v>
      </c>
    </row>
    <row r="12" spans="1:114" ht="54" customHeight="1">
      <c r="A12" s="93" t="s">
        <v>620</v>
      </c>
      <c r="B12" s="3" t="s">
        <v>1243</v>
      </c>
      <c r="C12" s="5" t="s">
        <v>27</v>
      </c>
      <c r="D12" s="93" t="s">
        <v>621</v>
      </c>
      <c r="E12" s="205" t="s">
        <v>1289</v>
      </c>
      <c r="F12" s="205" t="s">
        <v>1289</v>
      </c>
      <c r="G12" s="40" t="s">
        <v>11</v>
      </c>
      <c r="H12" s="93" t="s">
        <v>265</v>
      </c>
      <c r="I12" s="37" t="s">
        <v>15</v>
      </c>
      <c r="J12" s="41" t="s">
        <v>16</v>
      </c>
      <c r="K12" s="205" t="s">
        <v>1289</v>
      </c>
      <c r="L12" s="95">
        <v>66</v>
      </c>
      <c r="M12" s="95">
        <v>66</v>
      </c>
      <c r="N12" s="92">
        <v>100</v>
      </c>
      <c r="O12" s="298" t="s">
        <v>62</v>
      </c>
      <c r="P12" s="3" t="s">
        <v>63</v>
      </c>
      <c r="Q12" s="2">
        <v>5376.03</v>
      </c>
      <c r="R12" s="5" t="s">
        <v>24</v>
      </c>
      <c r="S12" s="3" t="s">
        <v>25</v>
      </c>
      <c r="T12" s="303" t="s">
        <v>1417</v>
      </c>
      <c r="U12" s="205" t="s">
        <v>1417</v>
      </c>
      <c r="V12" s="72" t="s">
        <v>622</v>
      </c>
    </row>
    <row r="13" spans="1:114" ht="48">
      <c r="A13" s="5" t="s">
        <v>623</v>
      </c>
      <c r="B13" s="3" t="s">
        <v>1243</v>
      </c>
      <c r="C13" s="5" t="s">
        <v>23</v>
      </c>
      <c r="D13" s="93" t="s">
        <v>624</v>
      </c>
      <c r="E13" s="205" t="s">
        <v>1289</v>
      </c>
      <c r="F13" s="112" t="s">
        <v>1299</v>
      </c>
      <c r="G13" s="40" t="s">
        <v>11</v>
      </c>
      <c r="H13" s="5" t="s">
        <v>612</v>
      </c>
      <c r="I13" s="37" t="s">
        <v>15</v>
      </c>
      <c r="J13" s="41" t="s">
        <v>16</v>
      </c>
      <c r="K13" s="41" t="s">
        <v>19</v>
      </c>
      <c r="L13" s="92">
        <v>26</v>
      </c>
      <c r="M13" s="92">
        <v>26</v>
      </c>
      <c r="N13" s="92">
        <v>100</v>
      </c>
      <c r="O13" s="298" t="s">
        <v>62</v>
      </c>
      <c r="P13" s="3" t="s">
        <v>63</v>
      </c>
      <c r="Q13" s="2">
        <v>636.83000000000004</v>
      </c>
      <c r="R13" s="5" t="s">
        <v>24</v>
      </c>
      <c r="S13" s="3" t="s">
        <v>25</v>
      </c>
      <c r="T13" s="303" t="s">
        <v>1417</v>
      </c>
      <c r="U13" s="205" t="s">
        <v>1417</v>
      </c>
      <c r="V13" s="72" t="s">
        <v>625</v>
      </c>
    </row>
    <row r="14" spans="1:114" ht="24">
      <c r="A14" s="37" t="s">
        <v>1258</v>
      </c>
      <c r="B14" s="3" t="s">
        <v>1243</v>
      </c>
      <c r="C14" s="51" t="s">
        <v>1300</v>
      </c>
      <c r="D14" s="51" t="s">
        <v>1300</v>
      </c>
      <c r="E14" s="205" t="s">
        <v>1289</v>
      </c>
      <c r="F14" s="205" t="s">
        <v>1289</v>
      </c>
      <c r="G14" s="51" t="s">
        <v>1300</v>
      </c>
      <c r="H14" s="51" t="s">
        <v>1300</v>
      </c>
      <c r="I14" s="51" t="s">
        <v>1300</v>
      </c>
      <c r="J14" s="302" t="s">
        <v>1289</v>
      </c>
      <c r="K14" s="47" t="s">
        <v>19</v>
      </c>
      <c r="L14" s="298">
        <v>381</v>
      </c>
      <c r="M14" s="298">
        <v>381</v>
      </c>
      <c r="N14" s="92">
        <v>100</v>
      </c>
      <c r="O14" s="37" t="s">
        <v>63</v>
      </c>
      <c r="P14" s="205" t="s">
        <v>1289</v>
      </c>
      <c r="Q14" s="36">
        <v>3810</v>
      </c>
      <c r="R14" s="47" t="s">
        <v>210</v>
      </c>
      <c r="S14" s="51" t="s">
        <v>1300</v>
      </c>
      <c r="T14" s="93" t="s">
        <v>1300</v>
      </c>
      <c r="U14" s="51" t="s">
        <v>1300</v>
      </c>
      <c r="V14" s="205" t="s">
        <v>1417</v>
      </c>
    </row>
    <row r="15" spans="1:114" ht="48">
      <c r="A15" s="5" t="s">
        <v>627</v>
      </c>
      <c r="B15" s="3" t="s">
        <v>1243</v>
      </c>
      <c r="C15" s="5" t="s">
        <v>23</v>
      </c>
      <c r="D15" s="93" t="s">
        <v>628</v>
      </c>
      <c r="E15" s="205" t="s">
        <v>1289</v>
      </c>
      <c r="F15" s="112" t="s">
        <v>1299</v>
      </c>
      <c r="G15" s="40" t="s">
        <v>11</v>
      </c>
      <c r="H15" s="5" t="s">
        <v>612</v>
      </c>
      <c r="I15" s="37" t="s">
        <v>15</v>
      </c>
      <c r="J15" s="41" t="s">
        <v>16</v>
      </c>
      <c r="K15" s="41" t="s">
        <v>19</v>
      </c>
      <c r="L15" s="92">
        <v>32</v>
      </c>
      <c r="M15" s="92">
        <v>32</v>
      </c>
      <c r="N15" s="92">
        <v>100</v>
      </c>
      <c r="O15" s="298" t="s">
        <v>62</v>
      </c>
      <c r="P15" s="3" t="s">
        <v>63</v>
      </c>
      <c r="Q15" s="2">
        <v>2221.5</v>
      </c>
      <c r="R15" s="5" t="s">
        <v>24</v>
      </c>
      <c r="S15" s="3" t="s">
        <v>25</v>
      </c>
      <c r="T15" s="303" t="s">
        <v>1417</v>
      </c>
      <c r="U15" s="205" t="s">
        <v>1417</v>
      </c>
      <c r="V15" s="72" t="s">
        <v>625</v>
      </c>
    </row>
    <row r="16" spans="1:114" ht="48">
      <c r="A16" s="5" t="s">
        <v>629</v>
      </c>
      <c r="B16" s="3" t="s">
        <v>1243</v>
      </c>
      <c r="C16" s="5" t="s">
        <v>23</v>
      </c>
      <c r="D16" s="93" t="s">
        <v>630</v>
      </c>
      <c r="E16" s="205" t="s">
        <v>1289</v>
      </c>
      <c r="F16" s="112" t="s">
        <v>1299</v>
      </c>
      <c r="G16" s="40" t="s">
        <v>11</v>
      </c>
      <c r="H16" s="5" t="s">
        <v>612</v>
      </c>
      <c r="I16" s="37" t="s">
        <v>15</v>
      </c>
      <c r="J16" s="41" t="s">
        <v>16</v>
      </c>
      <c r="K16" s="41" t="s">
        <v>612</v>
      </c>
      <c r="L16" s="92">
        <v>32</v>
      </c>
      <c r="M16" s="92">
        <v>32</v>
      </c>
      <c r="N16" s="92">
        <v>100</v>
      </c>
      <c r="O16" s="298" t="s">
        <v>62</v>
      </c>
      <c r="P16" s="3" t="s">
        <v>63</v>
      </c>
      <c r="Q16" s="2">
        <v>4828.0600000000004</v>
      </c>
      <c r="R16" s="5" t="s">
        <v>24</v>
      </c>
      <c r="S16" s="3" t="s">
        <v>25</v>
      </c>
      <c r="T16" s="303" t="s">
        <v>1417</v>
      </c>
      <c r="U16" s="205" t="s">
        <v>1417</v>
      </c>
      <c r="V16" s="72" t="s">
        <v>625</v>
      </c>
    </row>
    <row r="17" spans="1:24" ht="36">
      <c r="A17" s="5" t="s">
        <v>631</v>
      </c>
      <c r="B17" s="3" t="s">
        <v>1243</v>
      </c>
      <c r="C17" s="93" t="s">
        <v>221</v>
      </c>
      <c r="D17" s="93" t="s">
        <v>632</v>
      </c>
      <c r="E17" s="205" t="s">
        <v>1289</v>
      </c>
      <c r="F17" s="112" t="s">
        <v>1299</v>
      </c>
      <c r="G17" s="40" t="s">
        <v>11</v>
      </c>
      <c r="H17" s="5" t="s">
        <v>612</v>
      </c>
      <c r="I17" s="37" t="s">
        <v>15</v>
      </c>
      <c r="J17" s="41" t="s">
        <v>16</v>
      </c>
      <c r="K17" s="41" t="s">
        <v>612</v>
      </c>
      <c r="L17" s="92">
        <v>22</v>
      </c>
      <c r="M17" s="92">
        <v>22</v>
      </c>
      <c r="N17" s="92">
        <v>100</v>
      </c>
      <c r="O17" s="298" t="s">
        <v>62</v>
      </c>
      <c r="P17" s="3" t="s">
        <v>63</v>
      </c>
      <c r="Q17" s="2">
        <v>66496.899999999994</v>
      </c>
      <c r="R17" s="5" t="s">
        <v>24</v>
      </c>
      <c r="S17" s="3" t="s">
        <v>25</v>
      </c>
      <c r="T17" s="303" t="s">
        <v>1417</v>
      </c>
      <c r="U17" s="205" t="s">
        <v>1417</v>
      </c>
      <c r="V17" s="72" t="s">
        <v>633</v>
      </c>
      <c r="W17" s="21"/>
      <c r="X17" s="22"/>
    </row>
    <row r="18" spans="1:24" ht="48">
      <c r="A18" s="57" t="s">
        <v>1260</v>
      </c>
      <c r="B18" s="3" t="s">
        <v>1243</v>
      </c>
      <c r="C18" s="4" t="s">
        <v>854</v>
      </c>
      <c r="D18" s="57" t="s">
        <v>1261</v>
      </c>
      <c r="E18" s="309" t="s">
        <v>1289</v>
      </c>
      <c r="F18" s="205" t="s">
        <v>1289</v>
      </c>
      <c r="G18" s="51" t="s">
        <v>11</v>
      </c>
      <c r="H18" s="205" t="s">
        <v>1418</v>
      </c>
      <c r="I18" s="37" t="s">
        <v>770</v>
      </c>
      <c r="J18" s="5" t="s">
        <v>18</v>
      </c>
      <c r="K18" s="5" t="s">
        <v>883</v>
      </c>
      <c r="L18" s="92">
        <v>500</v>
      </c>
      <c r="M18" s="92">
        <v>500</v>
      </c>
      <c r="N18" s="92">
        <v>100</v>
      </c>
      <c r="O18" s="298" t="s">
        <v>62</v>
      </c>
      <c r="P18" s="205" t="s">
        <v>1289</v>
      </c>
      <c r="Q18" s="92" t="s">
        <v>1454</v>
      </c>
      <c r="R18" s="5" t="s">
        <v>24</v>
      </c>
      <c r="S18" s="37" t="s">
        <v>1447</v>
      </c>
      <c r="T18" s="303" t="s">
        <v>1417</v>
      </c>
      <c r="U18" s="205" t="s">
        <v>1417</v>
      </c>
      <c r="V18" s="205" t="s">
        <v>1417</v>
      </c>
      <c r="W18" s="21"/>
      <c r="X18" s="22"/>
    </row>
    <row r="19" spans="1:24" ht="48">
      <c r="A19" s="5" t="s">
        <v>634</v>
      </c>
      <c r="B19" s="3" t="s">
        <v>1243</v>
      </c>
      <c r="C19" s="5" t="s">
        <v>221</v>
      </c>
      <c r="D19" s="93" t="s">
        <v>635</v>
      </c>
      <c r="E19" s="205" t="s">
        <v>1289</v>
      </c>
      <c r="F19" s="112" t="s">
        <v>1299</v>
      </c>
      <c r="G19" s="40" t="s">
        <v>11</v>
      </c>
      <c r="H19" s="5" t="s">
        <v>636</v>
      </c>
      <c r="I19" s="37" t="s">
        <v>15</v>
      </c>
      <c r="J19" s="41" t="s">
        <v>18</v>
      </c>
      <c r="K19" s="41" t="s">
        <v>612</v>
      </c>
      <c r="L19" s="95">
        <v>7</v>
      </c>
      <c r="M19" s="95">
        <v>7</v>
      </c>
      <c r="N19" s="92">
        <v>100</v>
      </c>
      <c r="O19" s="298" t="s">
        <v>62</v>
      </c>
      <c r="P19" s="3" t="s">
        <v>63</v>
      </c>
      <c r="Q19" s="2">
        <v>324408</v>
      </c>
      <c r="R19" s="5" t="s">
        <v>24</v>
      </c>
      <c r="S19" s="3" t="s">
        <v>25</v>
      </c>
      <c r="T19" s="303" t="s">
        <v>1417</v>
      </c>
      <c r="U19" s="205" t="s">
        <v>1417</v>
      </c>
      <c r="V19" s="72" t="s">
        <v>637</v>
      </c>
      <c r="W19" s="21"/>
      <c r="X19" s="22"/>
    </row>
    <row r="20" spans="1:24" ht="48">
      <c r="A20" s="5" t="s">
        <v>638</v>
      </c>
      <c r="B20" s="3" t="s">
        <v>1243</v>
      </c>
      <c r="C20" s="5" t="s">
        <v>908</v>
      </c>
      <c r="D20" s="5" t="s">
        <v>639</v>
      </c>
      <c r="E20" s="309" t="s">
        <v>1289</v>
      </c>
      <c r="F20" s="112" t="s">
        <v>1299</v>
      </c>
      <c r="G20" s="40" t="s">
        <v>11</v>
      </c>
      <c r="H20" s="5" t="s">
        <v>640</v>
      </c>
      <c r="I20" s="37" t="s">
        <v>15</v>
      </c>
      <c r="J20" s="41" t="s">
        <v>18</v>
      </c>
      <c r="K20" s="41" t="s">
        <v>612</v>
      </c>
      <c r="L20" s="92">
        <v>3</v>
      </c>
      <c r="M20" s="92">
        <v>3</v>
      </c>
      <c r="N20" s="92">
        <v>100</v>
      </c>
      <c r="O20" s="298" t="s">
        <v>62</v>
      </c>
      <c r="P20" s="3" t="s">
        <v>63</v>
      </c>
      <c r="Q20" s="2">
        <v>1836.44</v>
      </c>
      <c r="R20" s="5" t="s">
        <v>24</v>
      </c>
      <c r="S20" s="3" t="s">
        <v>25</v>
      </c>
      <c r="T20" s="303" t="s">
        <v>1417</v>
      </c>
      <c r="U20" s="205" t="s">
        <v>1417</v>
      </c>
      <c r="V20" s="5" t="s">
        <v>613</v>
      </c>
      <c r="W20" s="21"/>
      <c r="X20" s="22"/>
    </row>
    <row r="21" spans="1:24" ht="48">
      <c r="A21" s="93" t="s">
        <v>641</v>
      </c>
      <c r="B21" s="3" t="s">
        <v>1243</v>
      </c>
      <c r="C21" s="5" t="s">
        <v>23</v>
      </c>
      <c r="D21" s="93" t="s">
        <v>642</v>
      </c>
      <c r="E21" s="205" t="s">
        <v>1289</v>
      </c>
      <c r="F21" s="112" t="s">
        <v>1299</v>
      </c>
      <c r="G21" s="40" t="s">
        <v>11</v>
      </c>
      <c r="H21" s="5" t="s">
        <v>612</v>
      </c>
      <c r="I21" s="37" t="s">
        <v>15</v>
      </c>
      <c r="J21" s="41" t="s">
        <v>16</v>
      </c>
      <c r="K21" s="41" t="s">
        <v>612</v>
      </c>
      <c r="L21" s="92">
        <v>22</v>
      </c>
      <c r="M21" s="92">
        <v>22</v>
      </c>
      <c r="N21" s="92">
        <v>100</v>
      </c>
      <c r="O21" s="298" t="s">
        <v>62</v>
      </c>
      <c r="P21" s="3" t="s">
        <v>63</v>
      </c>
      <c r="Q21" s="2">
        <v>1836.44</v>
      </c>
      <c r="R21" s="5" t="s">
        <v>24</v>
      </c>
      <c r="S21" s="3" t="s">
        <v>25</v>
      </c>
      <c r="T21" s="303" t="s">
        <v>1417</v>
      </c>
      <c r="U21" s="205" t="s">
        <v>1417</v>
      </c>
      <c r="V21" s="93" t="s">
        <v>625</v>
      </c>
      <c r="W21" s="21"/>
      <c r="X21" s="22"/>
    </row>
    <row r="22" spans="1:24" ht="48">
      <c r="A22" s="93" t="s">
        <v>643</v>
      </c>
      <c r="B22" s="3" t="s">
        <v>1243</v>
      </c>
      <c r="C22" s="5" t="s">
        <v>23</v>
      </c>
      <c r="D22" s="93" t="s">
        <v>644</v>
      </c>
      <c r="E22" s="205" t="s">
        <v>1289</v>
      </c>
      <c r="F22" s="112" t="s">
        <v>1299</v>
      </c>
      <c r="G22" s="40" t="s">
        <v>11</v>
      </c>
      <c r="H22" s="5" t="s">
        <v>612</v>
      </c>
      <c r="I22" s="37" t="s">
        <v>15</v>
      </c>
      <c r="J22" s="41" t="s">
        <v>16</v>
      </c>
      <c r="K22" s="41" t="s">
        <v>612</v>
      </c>
      <c r="L22" s="92">
        <v>22</v>
      </c>
      <c r="M22" s="92">
        <v>22</v>
      </c>
      <c r="N22" s="92">
        <v>100</v>
      </c>
      <c r="O22" s="298" t="s">
        <v>62</v>
      </c>
      <c r="P22" s="3" t="s">
        <v>63</v>
      </c>
      <c r="Q22" s="2">
        <v>2488.08</v>
      </c>
      <c r="R22" s="5" t="s">
        <v>24</v>
      </c>
      <c r="S22" s="3" t="s">
        <v>25</v>
      </c>
      <c r="T22" s="303" t="s">
        <v>1417</v>
      </c>
      <c r="U22" s="205" t="s">
        <v>1417</v>
      </c>
      <c r="V22" s="72" t="s">
        <v>625</v>
      </c>
      <c r="W22" s="21"/>
      <c r="X22" s="22"/>
    </row>
    <row r="23" spans="1:24" ht="24">
      <c r="A23" s="37" t="s">
        <v>1254</v>
      </c>
      <c r="B23" s="3" t="s">
        <v>1243</v>
      </c>
      <c r="C23" s="51" t="s">
        <v>1300</v>
      </c>
      <c r="D23" s="51" t="s">
        <v>1300</v>
      </c>
      <c r="E23" s="205" t="s">
        <v>1289</v>
      </c>
      <c r="F23" s="205" t="s">
        <v>1289</v>
      </c>
      <c r="G23" s="51" t="s">
        <v>1300</v>
      </c>
      <c r="H23" s="51" t="s">
        <v>1300</v>
      </c>
      <c r="I23" s="51" t="s">
        <v>1300</v>
      </c>
      <c r="J23" s="302" t="s">
        <v>1289</v>
      </c>
      <c r="K23" s="47" t="s">
        <v>19</v>
      </c>
      <c r="L23" s="298">
        <v>100</v>
      </c>
      <c r="M23" s="298">
        <v>100</v>
      </c>
      <c r="N23" s="92">
        <v>100</v>
      </c>
      <c r="O23" s="37" t="s">
        <v>63</v>
      </c>
      <c r="P23" s="205" t="s">
        <v>1289</v>
      </c>
      <c r="Q23" s="36">
        <v>9000</v>
      </c>
      <c r="R23" s="47" t="s">
        <v>210</v>
      </c>
      <c r="S23" s="51" t="s">
        <v>1300</v>
      </c>
      <c r="T23" s="93" t="s">
        <v>1300</v>
      </c>
      <c r="U23" s="51" t="s">
        <v>1300</v>
      </c>
      <c r="V23" s="205" t="s">
        <v>1417</v>
      </c>
    </row>
    <row r="24" spans="1:24" ht="48">
      <c r="A24" s="5" t="s">
        <v>645</v>
      </c>
      <c r="B24" s="3" t="s">
        <v>1243</v>
      </c>
      <c r="C24" s="5" t="s">
        <v>908</v>
      </c>
      <c r="D24" s="5" t="s">
        <v>646</v>
      </c>
      <c r="E24" s="205" t="s">
        <v>1289</v>
      </c>
      <c r="F24" s="112" t="s">
        <v>1299</v>
      </c>
      <c r="G24" s="40" t="s">
        <v>11</v>
      </c>
      <c r="H24" s="5" t="s">
        <v>612</v>
      </c>
      <c r="I24" s="37" t="s">
        <v>15</v>
      </c>
      <c r="J24" s="41" t="s">
        <v>18</v>
      </c>
      <c r="K24" s="41" t="s">
        <v>612</v>
      </c>
      <c r="L24" s="92">
        <v>22</v>
      </c>
      <c r="M24" s="92">
        <v>22</v>
      </c>
      <c r="N24" s="92">
        <v>100</v>
      </c>
      <c r="O24" s="298" t="s">
        <v>62</v>
      </c>
      <c r="P24" s="3" t="s">
        <v>63</v>
      </c>
      <c r="Q24" s="2">
        <v>651.64</v>
      </c>
      <c r="R24" s="5" t="s">
        <v>24</v>
      </c>
      <c r="S24" s="3" t="s">
        <v>25</v>
      </c>
      <c r="T24" s="303" t="s">
        <v>1417</v>
      </c>
      <c r="U24" s="205" t="s">
        <v>1417</v>
      </c>
      <c r="V24" s="5" t="s">
        <v>613</v>
      </c>
    </row>
    <row r="25" spans="1:24" ht="62.25" customHeight="1">
      <c r="A25" s="5" t="s">
        <v>647</v>
      </c>
      <c r="B25" s="3" t="s">
        <v>1243</v>
      </c>
      <c r="C25" s="5" t="s">
        <v>221</v>
      </c>
      <c r="D25" s="5" t="s">
        <v>648</v>
      </c>
      <c r="E25" s="205" t="s">
        <v>1289</v>
      </c>
      <c r="F25" s="205" t="s">
        <v>1289</v>
      </c>
      <c r="G25" s="40" t="s">
        <v>11</v>
      </c>
      <c r="H25" s="5" t="s">
        <v>649</v>
      </c>
      <c r="I25" s="37" t="s">
        <v>15</v>
      </c>
      <c r="J25" s="41" t="s">
        <v>16</v>
      </c>
      <c r="K25" s="41" t="s">
        <v>612</v>
      </c>
      <c r="L25" s="92">
        <v>29</v>
      </c>
      <c r="M25" s="92">
        <v>29</v>
      </c>
      <c r="N25" s="92">
        <v>100</v>
      </c>
      <c r="O25" s="37" t="s">
        <v>63</v>
      </c>
      <c r="P25" s="3" t="s">
        <v>63</v>
      </c>
      <c r="Q25" s="2">
        <v>2470.8200000000002</v>
      </c>
      <c r="R25" s="5" t="s">
        <v>24</v>
      </c>
      <c r="S25" s="3" t="s">
        <v>25</v>
      </c>
      <c r="T25" s="303" t="s">
        <v>1417</v>
      </c>
      <c r="U25" s="205" t="s">
        <v>1417</v>
      </c>
      <c r="V25" s="72" t="s">
        <v>650</v>
      </c>
    </row>
    <row r="26" spans="1:24" ht="48">
      <c r="A26" s="93" t="s">
        <v>651</v>
      </c>
      <c r="B26" s="3" t="s">
        <v>1243</v>
      </c>
      <c r="C26" s="5" t="s">
        <v>908</v>
      </c>
      <c r="D26" s="93" t="s">
        <v>652</v>
      </c>
      <c r="E26" s="205" t="s">
        <v>1289</v>
      </c>
      <c r="F26" s="112" t="s">
        <v>1299</v>
      </c>
      <c r="G26" s="40" t="s">
        <v>11</v>
      </c>
      <c r="H26" s="5" t="s">
        <v>612</v>
      </c>
      <c r="I26" s="37" t="s">
        <v>15</v>
      </c>
      <c r="J26" s="41" t="s">
        <v>18</v>
      </c>
      <c r="K26" s="41" t="s">
        <v>612</v>
      </c>
      <c r="L26" s="92">
        <v>22</v>
      </c>
      <c r="M26" s="92">
        <v>22</v>
      </c>
      <c r="N26" s="92">
        <v>100</v>
      </c>
      <c r="O26" s="298" t="s">
        <v>62</v>
      </c>
      <c r="P26" s="3" t="s">
        <v>63</v>
      </c>
      <c r="Q26" s="2">
        <v>977.46</v>
      </c>
      <c r="R26" s="5" t="s">
        <v>24</v>
      </c>
      <c r="S26" s="3" t="s">
        <v>25</v>
      </c>
      <c r="T26" s="303" t="s">
        <v>1417</v>
      </c>
      <c r="U26" s="205" t="s">
        <v>1417</v>
      </c>
      <c r="V26" s="5" t="s">
        <v>613</v>
      </c>
    </row>
    <row r="27" spans="1:24" ht="24">
      <c r="A27" s="314" t="s">
        <v>767</v>
      </c>
      <c r="B27" s="3" t="s">
        <v>1243</v>
      </c>
      <c r="C27" s="51" t="s">
        <v>1300</v>
      </c>
      <c r="D27" s="57" t="s">
        <v>768</v>
      </c>
      <c r="E27" s="205" t="s">
        <v>1289</v>
      </c>
      <c r="F27" s="205" t="s">
        <v>1289</v>
      </c>
      <c r="G27" s="40" t="s">
        <v>11</v>
      </c>
      <c r="H27" s="3" t="s">
        <v>769</v>
      </c>
      <c r="I27" s="37" t="s">
        <v>886</v>
      </c>
      <c r="J27" s="41" t="s">
        <v>18</v>
      </c>
      <c r="K27" s="41" t="s">
        <v>19</v>
      </c>
      <c r="L27" s="92">
        <v>1500</v>
      </c>
      <c r="M27" s="92">
        <v>411</v>
      </c>
      <c r="N27" s="92">
        <v>27.400000000000002</v>
      </c>
      <c r="O27" s="37" t="s">
        <v>63</v>
      </c>
      <c r="P27" s="205" t="s">
        <v>1289</v>
      </c>
      <c r="Q27" s="96">
        <v>8871.44</v>
      </c>
      <c r="R27" s="47" t="s">
        <v>210</v>
      </c>
      <c r="S27" s="51" t="s">
        <v>1300</v>
      </c>
      <c r="T27" s="93" t="s">
        <v>1300</v>
      </c>
      <c r="U27" s="51" t="s">
        <v>1300</v>
      </c>
      <c r="V27" s="205" t="s">
        <v>1417</v>
      </c>
    </row>
    <row r="28" spans="1:24" ht="24">
      <c r="A28" s="37" t="s">
        <v>1259</v>
      </c>
      <c r="B28" s="3" t="s">
        <v>1243</v>
      </c>
      <c r="C28" s="51" t="s">
        <v>1300</v>
      </c>
      <c r="D28" s="51" t="s">
        <v>1300</v>
      </c>
      <c r="E28" s="205" t="s">
        <v>1289</v>
      </c>
      <c r="F28" s="205" t="s">
        <v>1289</v>
      </c>
      <c r="G28" s="51" t="s">
        <v>1300</v>
      </c>
      <c r="H28" s="51" t="s">
        <v>1300</v>
      </c>
      <c r="I28" s="51" t="s">
        <v>1300</v>
      </c>
      <c r="J28" s="302" t="s">
        <v>1289</v>
      </c>
      <c r="K28" s="47" t="s">
        <v>19</v>
      </c>
      <c r="L28" s="298">
        <v>800</v>
      </c>
      <c r="M28" s="298">
        <v>800</v>
      </c>
      <c r="N28" s="92">
        <v>100</v>
      </c>
      <c r="O28" s="37" t="s">
        <v>63</v>
      </c>
      <c r="P28" s="205" t="s">
        <v>1289</v>
      </c>
      <c r="Q28" s="36">
        <v>12000</v>
      </c>
      <c r="R28" s="47" t="s">
        <v>210</v>
      </c>
      <c r="S28" s="51" t="s">
        <v>1300</v>
      </c>
      <c r="T28" s="93" t="s">
        <v>1300</v>
      </c>
      <c r="U28" s="51" t="s">
        <v>1300</v>
      </c>
      <c r="V28" s="205" t="s">
        <v>1417</v>
      </c>
    </row>
    <row r="29" spans="1:24" ht="96">
      <c r="A29" s="93" t="s">
        <v>180</v>
      </c>
      <c r="B29" s="3" t="s">
        <v>1243</v>
      </c>
      <c r="C29" s="51" t="s">
        <v>167</v>
      </c>
      <c r="D29" s="5" t="s">
        <v>654</v>
      </c>
      <c r="E29" s="205" t="s">
        <v>1289</v>
      </c>
      <c r="F29" s="112" t="s">
        <v>1299</v>
      </c>
      <c r="G29" s="40" t="s">
        <v>11</v>
      </c>
      <c r="H29" s="93" t="s">
        <v>655</v>
      </c>
      <c r="I29" s="37" t="s">
        <v>770</v>
      </c>
      <c r="J29" s="41" t="s">
        <v>18</v>
      </c>
      <c r="K29" s="41" t="s">
        <v>612</v>
      </c>
      <c r="L29" s="92">
        <v>550</v>
      </c>
      <c r="M29" s="92">
        <v>550</v>
      </c>
      <c r="N29" s="92">
        <v>100</v>
      </c>
      <c r="O29" s="298" t="s">
        <v>62</v>
      </c>
      <c r="P29" s="66" t="s">
        <v>340</v>
      </c>
      <c r="Q29" s="2">
        <v>22522.5</v>
      </c>
      <c r="R29" s="5" t="s">
        <v>24</v>
      </c>
      <c r="S29" s="3" t="s">
        <v>25</v>
      </c>
      <c r="T29" s="303" t="s">
        <v>1417</v>
      </c>
      <c r="U29" s="205" t="s">
        <v>1417</v>
      </c>
      <c r="V29" s="72" t="s">
        <v>656</v>
      </c>
    </row>
    <row r="30" spans="1:24" ht="48">
      <c r="A30" s="5" t="s">
        <v>657</v>
      </c>
      <c r="B30" s="3" t="s">
        <v>1243</v>
      </c>
      <c r="C30" s="5" t="s">
        <v>27</v>
      </c>
      <c r="D30" s="5" t="s">
        <v>658</v>
      </c>
      <c r="E30" s="205" t="s">
        <v>1289</v>
      </c>
      <c r="F30" s="205" t="s">
        <v>1289</v>
      </c>
      <c r="G30" s="40" t="s">
        <v>11</v>
      </c>
      <c r="H30" s="205" t="s">
        <v>1418</v>
      </c>
      <c r="I30" s="37" t="s">
        <v>15</v>
      </c>
      <c r="J30" s="41" t="s">
        <v>18</v>
      </c>
      <c r="K30" s="41" t="s">
        <v>19</v>
      </c>
      <c r="L30" s="92">
        <v>36</v>
      </c>
      <c r="M30" s="92">
        <v>36</v>
      </c>
      <c r="N30" s="92">
        <v>100</v>
      </c>
      <c r="O30" s="298" t="s">
        <v>62</v>
      </c>
      <c r="P30" s="3" t="s">
        <v>63</v>
      </c>
      <c r="Q30" s="2">
        <v>1621.7</v>
      </c>
      <c r="R30" s="5" t="s">
        <v>24</v>
      </c>
      <c r="S30" s="3" t="s">
        <v>25</v>
      </c>
      <c r="T30" s="303" t="s">
        <v>1417</v>
      </c>
      <c r="U30" s="205" t="s">
        <v>1417</v>
      </c>
      <c r="V30" s="5" t="s">
        <v>659</v>
      </c>
    </row>
    <row r="31" spans="1:24" ht="48">
      <c r="A31" s="5" t="s">
        <v>660</v>
      </c>
      <c r="B31" s="3" t="s">
        <v>1243</v>
      </c>
      <c r="C31" s="5" t="s">
        <v>908</v>
      </c>
      <c r="D31" s="5" t="s">
        <v>661</v>
      </c>
      <c r="E31" s="205" t="s">
        <v>1289</v>
      </c>
      <c r="F31" s="112" t="s">
        <v>1299</v>
      </c>
      <c r="G31" s="40" t="s">
        <v>11</v>
      </c>
      <c r="H31" s="5" t="s">
        <v>640</v>
      </c>
      <c r="I31" s="37" t="s">
        <v>15</v>
      </c>
      <c r="J31" s="41" t="s">
        <v>18</v>
      </c>
      <c r="K31" s="41" t="s">
        <v>612</v>
      </c>
      <c r="L31" s="92">
        <v>3</v>
      </c>
      <c r="M31" s="92">
        <v>3</v>
      </c>
      <c r="N31" s="92">
        <v>100</v>
      </c>
      <c r="O31" s="298" t="s">
        <v>62</v>
      </c>
      <c r="P31" s="3" t="s">
        <v>63</v>
      </c>
      <c r="Q31" s="2">
        <v>1501.5</v>
      </c>
      <c r="R31" s="5" t="s">
        <v>24</v>
      </c>
      <c r="S31" s="3" t="s">
        <v>25</v>
      </c>
      <c r="T31" s="303" t="s">
        <v>1417</v>
      </c>
      <c r="U31" s="205" t="s">
        <v>1417</v>
      </c>
      <c r="V31" s="5" t="s">
        <v>613</v>
      </c>
    </row>
    <row r="32" spans="1:24" ht="48">
      <c r="A32" s="5" t="s">
        <v>662</v>
      </c>
      <c r="B32" s="3" t="s">
        <v>1243</v>
      </c>
      <c r="C32" s="5" t="s">
        <v>908</v>
      </c>
      <c r="D32" s="5" t="s">
        <v>663</v>
      </c>
      <c r="E32" s="205" t="s">
        <v>1289</v>
      </c>
      <c r="F32" s="112" t="s">
        <v>1299</v>
      </c>
      <c r="G32" s="40" t="s">
        <v>11</v>
      </c>
      <c r="H32" s="5" t="s">
        <v>640</v>
      </c>
      <c r="I32" s="37" t="s">
        <v>15</v>
      </c>
      <c r="J32" s="41" t="s">
        <v>18</v>
      </c>
      <c r="K32" s="41" t="s">
        <v>612</v>
      </c>
      <c r="L32" s="92">
        <v>3</v>
      </c>
      <c r="M32" s="92">
        <v>3</v>
      </c>
      <c r="N32" s="92">
        <v>100</v>
      </c>
      <c r="O32" s="298" t="s">
        <v>62</v>
      </c>
      <c r="P32" s="3" t="s">
        <v>63</v>
      </c>
      <c r="Q32" s="2">
        <v>444.3</v>
      </c>
      <c r="R32" s="5" t="s">
        <v>24</v>
      </c>
      <c r="S32" s="3" t="s">
        <v>25</v>
      </c>
      <c r="T32" s="303" t="s">
        <v>1417</v>
      </c>
      <c r="U32" s="205" t="s">
        <v>1417</v>
      </c>
      <c r="V32" s="5" t="s">
        <v>613</v>
      </c>
    </row>
    <row r="33" spans="1:23" ht="48">
      <c r="A33" s="5" t="s">
        <v>664</v>
      </c>
      <c r="B33" s="3" t="s">
        <v>1243</v>
      </c>
      <c r="C33" s="5" t="s">
        <v>908</v>
      </c>
      <c r="D33" s="5" t="s">
        <v>663</v>
      </c>
      <c r="E33" s="205" t="s">
        <v>1289</v>
      </c>
      <c r="F33" s="112" t="s">
        <v>1299</v>
      </c>
      <c r="G33" s="40" t="s">
        <v>11</v>
      </c>
      <c r="H33" s="5" t="s">
        <v>640</v>
      </c>
      <c r="I33" s="37" t="s">
        <v>15</v>
      </c>
      <c r="J33" s="41" t="s">
        <v>18</v>
      </c>
      <c r="K33" s="41" t="s">
        <v>612</v>
      </c>
      <c r="L33" s="92">
        <v>3</v>
      </c>
      <c r="M33" s="92">
        <v>3</v>
      </c>
      <c r="N33" s="92">
        <v>100</v>
      </c>
      <c r="O33" s="298" t="s">
        <v>62</v>
      </c>
      <c r="P33" s="3" t="s">
        <v>63</v>
      </c>
      <c r="Q33" s="2">
        <v>306.3</v>
      </c>
      <c r="R33" s="5" t="s">
        <v>24</v>
      </c>
      <c r="S33" s="3" t="s">
        <v>25</v>
      </c>
      <c r="T33" s="303" t="s">
        <v>1417</v>
      </c>
      <c r="U33" s="205" t="s">
        <v>1417</v>
      </c>
      <c r="V33" s="5" t="s">
        <v>613</v>
      </c>
    </row>
    <row r="34" spans="1:23" ht="24">
      <c r="A34" s="5" t="s">
        <v>665</v>
      </c>
      <c r="B34" s="3" t="s">
        <v>1243</v>
      </c>
      <c r="C34" s="5" t="s">
        <v>27</v>
      </c>
      <c r="D34" s="5" t="s">
        <v>666</v>
      </c>
      <c r="E34" s="205" t="s">
        <v>1289</v>
      </c>
      <c r="F34" s="205" t="s">
        <v>1289</v>
      </c>
      <c r="G34" s="40" t="s">
        <v>11</v>
      </c>
      <c r="H34" s="51" t="s">
        <v>1300</v>
      </c>
      <c r="I34" s="51" t="s">
        <v>1300</v>
      </c>
      <c r="J34" s="41" t="s">
        <v>18</v>
      </c>
      <c r="K34" s="41" t="s">
        <v>612</v>
      </c>
      <c r="L34" s="92">
        <v>22</v>
      </c>
      <c r="M34" s="92">
        <v>22</v>
      </c>
      <c r="N34" s="92">
        <v>100</v>
      </c>
      <c r="O34" s="298" t="s">
        <v>62</v>
      </c>
      <c r="P34" s="3" t="s">
        <v>63</v>
      </c>
      <c r="Q34" s="2">
        <v>1629.1</v>
      </c>
      <c r="R34" s="47" t="s">
        <v>210</v>
      </c>
      <c r="S34" s="93" t="s">
        <v>294</v>
      </c>
      <c r="T34" s="93" t="s">
        <v>1300</v>
      </c>
      <c r="U34" s="51" t="s">
        <v>1300</v>
      </c>
      <c r="V34" s="72" t="s">
        <v>667</v>
      </c>
    </row>
    <row r="35" spans="1:23" ht="24">
      <c r="A35" s="37" t="s">
        <v>1257</v>
      </c>
      <c r="B35" s="3" t="s">
        <v>1243</v>
      </c>
      <c r="C35" s="51" t="s">
        <v>1300</v>
      </c>
      <c r="D35" s="51" t="s">
        <v>1300</v>
      </c>
      <c r="E35" s="205" t="s">
        <v>1289</v>
      </c>
      <c r="F35" s="205" t="s">
        <v>1289</v>
      </c>
      <c r="G35" s="51" t="s">
        <v>1300</v>
      </c>
      <c r="H35" s="51" t="s">
        <v>1300</v>
      </c>
      <c r="I35" s="51" t="s">
        <v>1300</v>
      </c>
      <c r="J35" s="302" t="s">
        <v>1289</v>
      </c>
      <c r="K35" s="47" t="s">
        <v>612</v>
      </c>
      <c r="L35" s="298">
        <v>22</v>
      </c>
      <c r="M35" s="298">
        <v>22</v>
      </c>
      <c r="N35" s="92">
        <v>100</v>
      </c>
      <c r="O35" s="37" t="s">
        <v>63</v>
      </c>
      <c r="P35" s="205" t="s">
        <v>1289</v>
      </c>
      <c r="Q35" s="36">
        <v>172</v>
      </c>
      <c r="R35" s="47" t="s">
        <v>210</v>
      </c>
      <c r="S35" s="51" t="s">
        <v>1300</v>
      </c>
      <c r="T35" s="93" t="s">
        <v>1300</v>
      </c>
      <c r="U35" s="51" t="s">
        <v>1300</v>
      </c>
      <c r="V35" s="205" t="s">
        <v>1417</v>
      </c>
    </row>
    <row r="36" spans="1:23" ht="24">
      <c r="A36" s="37" t="s">
        <v>1277</v>
      </c>
      <c r="B36" s="3" t="s">
        <v>1243</v>
      </c>
      <c r="C36" s="51" t="s">
        <v>1300</v>
      </c>
      <c r="D36" s="51" t="s">
        <v>1300</v>
      </c>
      <c r="E36" s="205" t="s">
        <v>1289</v>
      </c>
      <c r="F36" s="205" t="s">
        <v>1289</v>
      </c>
      <c r="G36" s="51" t="s">
        <v>1300</v>
      </c>
      <c r="H36" s="51" t="s">
        <v>1300</v>
      </c>
      <c r="I36" s="51" t="s">
        <v>1300</v>
      </c>
      <c r="J36" s="5" t="s">
        <v>18</v>
      </c>
      <c r="K36" s="3" t="s">
        <v>883</v>
      </c>
      <c r="L36" s="305">
        <v>40</v>
      </c>
      <c r="M36" s="315">
        <v>40</v>
      </c>
      <c r="N36" s="92">
        <v>100</v>
      </c>
      <c r="O36" s="37" t="s">
        <v>63</v>
      </c>
      <c r="P36" s="205" t="s">
        <v>1289</v>
      </c>
      <c r="Q36" s="92" t="s">
        <v>1490</v>
      </c>
      <c r="R36" s="47" t="s">
        <v>210</v>
      </c>
      <c r="S36" s="51" t="s">
        <v>1300</v>
      </c>
      <c r="T36" s="93" t="s">
        <v>1300</v>
      </c>
      <c r="U36" s="51" t="s">
        <v>1300</v>
      </c>
      <c r="V36" s="316" t="s">
        <v>1417</v>
      </c>
      <c r="W36" s="31"/>
    </row>
    <row r="37" spans="1:23" ht="24">
      <c r="A37" s="37" t="s">
        <v>1279</v>
      </c>
      <c r="B37" s="3" t="s">
        <v>1243</v>
      </c>
      <c r="C37" s="51" t="s">
        <v>1300</v>
      </c>
      <c r="D37" s="51" t="s">
        <v>1300</v>
      </c>
      <c r="E37" s="205" t="s">
        <v>1289</v>
      </c>
      <c r="F37" s="205" t="s">
        <v>1289</v>
      </c>
      <c r="G37" s="51" t="s">
        <v>1300</v>
      </c>
      <c r="H37" s="51" t="s">
        <v>1300</v>
      </c>
      <c r="I37" s="51" t="s">
        <v>1300</v>
      </c>
      <c r="J37" s="5" t="s">
        <v>18</v>
      </c>
      <c r="K37" s="3" t="s">
        <v>883</v>
      </c>
      <c r="L37" s="305">
        <v>1000</v>
      </c>
      <c r="M37" s="315">
        <v>1000</v>
      </c>
      <c r="N37" s="92">
        <v>100</v>
      </c>
      <c r="O37" s="37" t="s">
        <v>63</v>
      </c>
      <c r="P37" s="205" t="s">
        <v>1289</v>
      </c>
      <c r="Q37" s="92" t="s">
        <v>57</v>
      </c>
      <c r="R37" s="47" t="s">
        <v>210</v>
      </c>
      <c r="S37" s="51" t="s">
        <v>1300</v>
      </c>
      <c r="T37" s="93" t="s">
        <v>1300</v>
      </c>
      <c r="U37" s="51" t="s">
        <v>1300</v>
      </c>
      <c r="V37" s="316" t="s">
        <v>1417</v>
      </c>
      <c r="W37" s="31"/>
    </row>
    <row r="38" spans="1:23" ht="48">
      <c r="A38" s="5" t="s">
        <v>764</v>
      </c>
      <c r="B38" s="3" t="s">
        <v>1243</v>
      </c>
      <c r="C38" s="5" t="s">
        <v>765</v>
      </c>
      <c r="D38" s="205" t="s">
        <v>1289</v>
      </c>
      <c r="E38" s="205" t="s">
        <v>1289</v>
      </c>
      <c r="F38" s="205" t="s">
        <v>1289</v>
      </c>
      <c r="G38" s="40" t="s">
        <v>11</v>
      </c>
      <c r="H38" s="5" t="s">
        <v>766</v>
      </c>
      <c r="I38" s="37" t="s">
        <v>812</v>
      </c>
      <c r="J38" s="41" t="s">
        <v>18</v>
      </c>
      <c r="K38" s="41" t="s">
        <v>19</v>
      </c>
      <c r="L38" s="92">
        <v>40</v>
      </c>
      <c r="M38" s="92">
        <v>40</v>
      </c>
      <c r="N38" s="92">
        <v>100</v>
      </c>
      <c r="O38" s="37" t="s">
        <v>63</v>
      </c>
      <c r="P38" s="205" t="s">
        <v>1289</v>
      </c>
      <c r="Q38" s="2">
        <v>380.8</v>
      </c>
      <c r="R38" s="5" t="s">
        <v>24</v>
      </c>
      <c r="S38" s="3" t="s">
        <v>25</v>
      </c>
      <c r="T38" s="303" t="s">
        <v>1417</v>
      </c>
      <c r="U38" s="205" t="s">
        <v>1417</v>
      </c>
      <c r="V38" s="72" t="s">
        <v>750</v>
      </c>
      <c r="W38" s="31"/>
    </row>
    <row r="39" spans="1:23" ht="36">
      <c r="A39" s="5" t="s">
        <v>668</v>
      </c>
      <c r="B39" s="3" t="s">
        <v>1243</v>
      </c>
      <c r="C39" s="5" t="s">
        <v>908</v>
      </c>
      <c r="D39" s="5" t="s">
        <v>669</v>
      </c>
      <c r="E39" s="205" t="s">
        <v>1289</v>
      </c>
      <c r="F39" s="205" t="s">
        <v>1289</v>
      </c>
      <c r="G39" s="40" t="s">
        <v>11</v>
      </c>
      <c r="H39" s="5" t="s">
        <v>612</v>
      </c>
      <c r="I39" s="37" t="s">
        <v>15</v>
      </c>
      <c r="J39" s="41" t="s">
        <v>18</v>
      </c>
      <c r="K39" s="41" t="s">
        <v>612</v>
      </c>
      <c r="L39" s="92">
        <v>22</v>
      </c>
      <c r="M39" s="92">
        <v>21</v>
      </c>
      <c r="N39" s="92">
        <v>95.454545454545453</v>
      </c>
      <c r="O39" s="298" t="s">
        <v>62</v>
      </c>
      <c r="P39" s="3" t="s">
        <v>63</v>
      </c>
      <c r="Q39" s="2">
        <v>1140.3699999999999</v>
      </c>
      <c r="R39" s="5" t="s">
        <v>24</v>
      </c>
      <c r="S39" s="37" t="s">
        <v>1447</v>
      </c>
      <c r="T39" s="303" t="s">
        <v>1417</v>
      </c>
      <c r="U39" s="205" t="s">
        <v>1417</v>
      </c>
      <c r="V39" s="72" t="s">
        <v>633</v>
      </c>
      <c r="W39" s="31"/>
    </row>
    <row r="40" spans="1:23" ht="48">
      <c r="A40" s="5" t="s">
        <v>670</v>
      </c>
      <c r="B40" s="3" t="s">
        <v>1243</v>
      </c>
      <c r="C40" s="5" t="s">
        <v>908</v>
      </c>
      <c r="D40" s="5" t="s">
        <v>671</v>
      </c>
      <c r="E40" s="205" t="s">
        <v>1289</v>
      </c>
      <c r="F40" s="112" t="s">
        <v>1299</v>
      </c>
      <c r="G40" s="40" t="s">
        <v>11</v>
      </c>
      <c r="H40" s="5" t="s">
        <v>612</v>
      </c>
      <c r="I40" s="37" t="s">
        <v>15</v>
      </c>
      <c r="J40" s="41" t="s">
        <v>18</v>
      </c>
      <c r="K40" s="41" t="s">
        <v>612</v>
      </c>
      <c r="L40" s="92">
        <v>22</v>
      </c>
      <c r="M40" s="92">
        <v>22</v>
      </c>
      <c r="N40" s="92">
        <v>100</v>
      </c>
      <c r="O40" s="298" t="s">
        <v>62</v>
      </c>
      <c r="P40" s="3" t="s">
        <v>63</v>
      </c>
      <c r="Q40" s="2">
        <v>1303.28</v>
      </c>
      <c r="R40" s="5" t="s">
        <v>24</v>
      </c>
      <c r="S40" s="3" t="s">
        <v>25</v>
      </c>
      <c r="T40" s="303" t="s">
        <v>1417</v>
      </c>
      <c r="U40" s="205" t="s">
        <v>1417</v>
      </c>
      <c r="V40" s="5" t="s">
        <v>613</v>
      </c>
      <c r="W40" s="31"/>
    </row>
    <row r="41" spans="1:23" ht="62.25" customHeight="1">
      <c r="A41" s="93" t="s">
        <v>672</v>
      </c>
      <c r="B41" s="3" t="s">
        <v>1243</v>
      </c>
      <c r="C41" s="5" t="s">
        <v>908</v>
      </c>
      <c r="D41" s="5" t="s">
        <v>673</v>
      </c>
      <c r="E41" s="205" t="s">
        <v>1289</v>
      </c>
      <c r="F41" s="112" t="s">
        <v>1299</v>
      </c>
      <c r="G41" s="40" t="s">
        <v>11</v>
      </c>
      <c r="H41" s="5" t="s">
        <v>619</v>
      </c>
      <c r="I41" s="37" t="s">
        <v>15</v>
      </c>
      <c r="J41" s="41" t="s">
        <v>18</v>
      </c>
      <c r="K41" s="41" t="s">
        <v>612</v>
      </c>
      <c r="L41" s="92">
        <v>22</v>
      </c>
      <c r="M41" s="92">
        <v>22</v>
      </c>
      <c r="N41" s="92">
        <v>100</v>
      </c>
      <c r="O41" s="298" t="s">
        <v>62</v>
      </c>
      <c r="P41" s="3" t="s">
        <v>63</v>
      </c>
      <c r="Q41" s="2">
        <v>1140.3699999999999</v>
      </c>
      <c r="R41" s="5" t="s">
        <v>24</v>
      </c>
      <c r="S41" s="93" t="s">
        <v>37</v>
      </c>
      <c r="T41" s="303" t="s">
        <v>1417</v>
      </c>
      <c r="U41" s="205" t="s">
        <v>1417</v>
      </c>
      <c r="V41" s="5" t="s">
        <v>613</v>
      </c>
      <c r="W41" s="31"/>
    </row>
    <row r="42" spans="1:23" ht="48">
      <c r="A42" s="5" t="s">
        <v>674</v>
      </c>
      <c r="B42" s="3" t="s">
        <v>1243</v>
      </c>
      <c r="C42" s="5" t="s">
        <v>908</v>
      </c>
      <c r="D42" s="5" t="s">
        <v>675</v>
      </c>
      <c r="E42" s="205" t="s">
        <v>1289</v>
      </c>
      <c r="F42" s="112" t="s">
        <v>1299</v>
      </c>
      <c r="G42" s="40" t="s">
        <v>11</v>
      </c>
      <c r="H42" s="5" t="s">
        <v>640</v>
      </c>
      <c r="I42" s="37" t="s">
        <v>15</v>
      </c>
      <c r="J42" s="41" t="s">
        <v>16</v>
      </c>
      <c r="K42" s="41" t="s">
        <v>612</v>
      </c>
      <c r="L42" s="92">
        <v>3</v>
      </c>
      <c r="M42" s="92">
        <v>3</v>
      </c>
      <c r="N42" s="92">
        <v>100</v>
      </c>
      <c r="O42" s="298" t="s">
        <v>62</v>
      </c>
      <c r="P42" s="3" t="s">
        <v>63</v>
      </c>
      <c r="Q42" s="2">
        <v>2265.9299999999998</v>
      </c>
      <c r="R42" s="5" t="s">
        <v>24</v>
      </c>
      <c r="S42" s="3" t="s">
        <v>25</v>
      </c>
      <c r="T42" s="303" t="s">
        <v>1417</v>
      </c>
      <c r="U42" s="205" t="s">
        <v>1417</v>
      </c>
      <c r="V42" s="5" t="s">
        <v>613</v>
      </c>
      <c r="W42" s="31"/>
    </row>
    <row r="43" spans="1:23" ht="60">
      <c r="A43" s="37" t="s">
        <v>1256</v>
      </c>
      <c r="B43" s="3" t="s">
        <v>1243</v>
      </c>
      <c r="C43" s="51" t="s">
        <v>1300</v>
      </c>
      <c r="D43" s="51" t="s">
        <v>1300</v>
      </c>
      <c r="E43" s="205" t="s">
        <v>1289</v>
      </c>
      <c r="F43" s="205" t="s">
        <v>1289</v>
      </c>
      <c r="G43" s="51" t="s">
        <v>1300</v>
      </c>
      <c r="H43" s="51" t="s">
        <v>1300</v>
      </c>
      <c r="I43" s="51" t="s">
        <v>1300</v>
      </c>
      <c r="J43" s="302" t="s">
        <v>1289</v>
      </c>
      <c r="K43" s="47" t="s">
        <v>612</v>
      </c>
      <c r="L43" s="298">
        <v>44</v>
      </c>
      <c r="M43" s="298">
        <v>44</v>
      </c>
      <c r="N43" s="92">
        <v>100</v>
      </c>
      <c r="O43" s="37" t="s">
        <v>63</v>
      </c>
      <c r="P43" s="205" t="s">
        <v>1289</v>
      </c>
      <c r="Q43" s="36">
        <v>1980</v>
      </c>
      <c r="R43" s="47" t="s">
        <v>210</v>
      </c>
      <c r="S43" s="51" t="s">
        <v>1300</v>
      </c>
      <c r="T43" s="93" t="s">
        <v>1300</v>
      </c>
      <c r="U43" s="51" t="s">
        <v>1300</v>
      </c>
      <c r="V43" s="205" t="s">
        <v>1417</v>
      </c>
      <c r="W43" s="31"/>
    </row>
    <row r="44" spans="1:23" ht="33" customHeight="1">
      <c r="A44" s="93" t="s">
        <v>676</v>
      </c>
      <c r="B44" s="3" t="s">
        <v>1243</v>
      </c>
      <c r="C44" s="51" t="s">
        <v>167</v>
      </c>
      <c r="D44" s="5" t="s">
        <v>677</v>
      </c>
      <c r="E44" s="205" t="s">
        <v>1289</v>
      </c>
      <c r="F44" s="112" t="s">
        <v>1299</v>
      </c>
      <c r="G44" s="40" t="s">
        <v>11</v>
      </c>
      <c r="H44" s="93" t="s">
        <v>655</v>
      </c>
      <c r="I44" s="37" t="s">
        <v>13</v>
      </c>
      <c r="J44" s="41" t="s">
        <v>18</v>
      </c>
      <c r="K44" s="41" t="s">
        <v>612</v>
      </c>
      <c r="L44" s="92">
        <v>12786</v>
      </c>
      <c r="M44" s="92">
        <v>7180</v>
      </c>
      <c r="N44" s="92">
        <v>56.155169716877836</v>
      </c>
      <c r="O44" s="298" t="s">
        <v>62</v>
      </c>
      <c r="P44" s="66" t="s">
        <v>340</v>
      </c>
      <c r="Q44" s="2">
        <v>18429.05</v>
      </c>
      <c r="R44" s="5" t="s">
        <v>24</v>
      </c>
      <c r="S44" s="3" t="s">
        <v>25</v>
      </c>
      <c r="T44" s="303" t="s">
        <v>1417</v>
      </c>
      <c r="U44" s="205" t="s">
        <v>1417</v>
      </c>
      <c r="V44" s="72" t="s">
        <v>678</v>
      </c>
      <c r="W44" s="31"/>
    </row>
    <row r="45" spans="1:23" ht="84">
      <c r="A45" s="93" t="s">
        <v>679</v>
      </c>
      <c r="B45" s="3" t="s">
        <v>1243</v>
      </c>
      <c r="C45" s="93" t="s">
        <v>221</v>
      </c>
      <c r="D45" s="93" t="s">
        <v>680</v>
      </c>
      <c r="E45" s="205" t="s">
        <v>1289</v>
      </c>
      <c r="F45" s="112" t="s">
        <v>1299</v>
      </c>
      <c r="G45" s="40" t="s">
        <v>11</v>
      </c>
      <c r="H45" s="5" t="s">
        <v>681</v>
      </c>
      <c r="I45" s="37" t="s">
        <v>812</v>
      </c>
      <c r="J45" s="41" t="s">
        <v>18</v>
      </c>
      <c r="K45" s="41" t="s">
        <v>19</v>
      </c>
      <c r="L45" s="92">
        <v>77</v>
      </c>
      <c r="M45" s="92">
        <v>77</v>
      </c>
      <c r="N45" s="92">
        <v>100</v>
      </c>
      <c r="O45" s="298" t="s">
        <v>62</v>
      </c>
      <c r="P45" s="3" t="s">
        <v>63</v>
      </c>
      <c r="Q45" s="2">
        <v>862.75</v>
      </c>
      <c r="R45" s="5" t="s">
        <v>24</v>
      </c>
      <c r="S45" s="3" t="s">
        <v>25</v>
      </c>
      <c r="T45" s="303" t="s">
        <v>1417</v>
      </c>
      <c r="U45" s="205" t="s">
        <v>1417</v>
      </c>
      <c r="V45" s="72" t="s">
        <v>637</v>
      </c>
      <c r="W45" s="28"/>
    </row>
    <row r="46" spans="1:23" ht="48">
      <c r="A46" s="5" t="s">
        <v>682</v>
      </c>
      <c r="B46" s="3" t="s">
        <v>1243</v>
      </c>
      <c r="C46" s="5" t="s">
        <v>908</v>
      </c>
      <c r="D46" s="5" t="s">
        <v>683</v>
      </c>
      <c r="E46" s="205" t="s">
        <v>1289</v>
      </c>
      <c r="F46" s="112" t="s">
        <v>1299</v>
      </c>
      <c r="G46" s="40" t="s">
        <v>11</v>
      </c>
      <c r="H46" s="5" t="s">
        <v>619</v>
      </c>
      <c r="I46" s="37" t="s">
        <v>15</v>
      </c>
      <c r="J46" s="41" t="s">
        <v>16</v>
      </c>
      <c r="K46" s="41" t="s">
        <v>815</v>
      </c>
      <c r="L46" s="92">
        <v>103</v>
      </c>
      <c r="M46" s="92">
        <v>103</v>
      </c>
      <c r="N46" s="92">
        <v>100</v>
      </c>
      <c r="O46" s="298" t="s">
        <v>62</v>
      </c>
      <c r="P46" s="3" t="s">
        <v>63</v>
      </c>
      <c r="Q46" s="96">
        <v>4576.29</v>
      </c>
      <c r="R46" s="5" t="s">
        <v>24</v>
      </c>
      <c r="S46" s="3" t="s">
        <v>25</v>
      </c>
      <c r="T46" s="303" t="s">
        <v>1417</v>
      </c>
      <c r="U46" s="205" t="s">
        <v>1417</v>
      </c>
      <c r="V46" s="5" t="s">
        <v>613</v>
      </c>
      <c r="W46" s="31"/>
    </row>
    <row r="47" spans="1:23" ht="132">
      <c r="A47" s="47" t="s">
        <v>1305</v>
      </c>
      <c r="B47" s="47" t="s">
        <v>1243</v>
      </c>
      <c r="C47" s="51" t="s">
        <v>167</v>
      </c>
      <c r="D47" s="58" t="s">
        <v>894</v>
      </c>
      <c r="E47" s="205" t="s">
        <v>1289</v>
      </c>
      <c r="F47" s="205" t="s">
        <v>1289</v>
      </c>
      <c r="G47" s="205" t="s">
        <v>1289</v>
      </c>
      <c r="H47" s="205" t="s">
        <v>1418</v>
      </c>
      <c r="I47" s="205" t="s">
        <v>1289</v>
      </c>
      <c r="J47" s="41" t="s">
        <v>16</v>
      </c>
      <c r="K47" s="41" t="s">
        <v>19</v>
      </c>
      <c r="L47" s="317">
        <v>34881</v>
      </c>
      <c r="M47" s="317">
        <v>31597</v>
      </c>
      <c r="N47" s="37">
        <v>91</v>
      </c>
      <c r="O47" s="298" t="s">
        <v>62</v>
      </c>
      <c r="P47" s="298" t="s">
        <v>895</v>
      </c>
      <c r="Q47" s="36">
        <v>2494.25</v>
      </c>
      <c r="R47" s="205" t="s">
        <v>1289</v>
      </c>
      <c r="S47" s="3" t="s">
        <v>896</v>
      </c>
      <c r="T47" s="303" t="s">
        <v>1417</v>
      </c>
      <c r="U47" s="205" t="s">
        <v>1417</v>
      </c>
      <c r="V47" s="205" t="s">
        <v>1417</v>
      </c>
      <c r="W47" s="31"/>
    </row>
    <row r="48" spans="1:23" ht="82.5" customHeight="1">
      <c r="A48" s="93" t="s">
        <v>684</v>
      </c>
      <c r="B48" s="3" t="s">
        <v>1243</v>
      </c>
      <c r="C48" s="5" t="s">
        <v>27</v>
      </c>
      <c r="D48" s="93" t="s">
        <v>685</v>
      </c>
      <c r="E48" s="205" t="s">
        <v>1289</v>
      </c>
      <c r="F48" s="205" t="s">
        <v>1289</v>
      </c>
      <c r="G48" s="40" t="s">
        <v>11</v>
      </c>
      <c r="H48" s="5" t="s">
        <v>686</v>
      </c>
      <c r="I48" s="37" t="s">
        <v>15</v>
      </c>
      <c r="J48" s="41" t="s">
        <v>16</v>
      </c>
      <c r="K48" s="41" t="s">
        <v>19</v>
      </c>
      <c r="L48" s="92">
        <v>1626</v>
      </c>
      <c r="M48" s="92">
        <v>1626</v>
      </c>
      <c r="N48" s="92">
        <v>100</v>
      </c>
      <c r="O48" s="298" t="s">
        <v>62</v>
      </c>
      <c r="P48" s="3" t="s">
        <v>63</v>
      </c>
      <c r="Q48" s="2">
        <v>144486.35999999999</v>
      </c>
      <c r="R48" s="5" t="s">
        <v>24</v>
      </c>
      <c r="S48" s="3" t="s">
        <v>25</v>
      </c>
      <c r="T48" s="303" t="s">
        <v>1417</v>
      </c>
      <c r="U48" s="205" t="s">
        <v>1417</v>
      </c>
      <c r="V48" s="72" t="s">
        <v>622</v>
      </c>
    </row>
    <row r="49" spans="1:22" ht="82.5" customHeight="1">
      <c r="A49" s="93" t="s">
        <v>763</v>
      </c>
      <c r="B49" s="3" t="s">
        <v>1243</v>
      </c>
      <c r="C49" s="5" t="s">
        <v>27</v>
      </c>
      <c r="D49" s="93" t="s">
        <v>685</v>
      </c>
      <c r="E49" s="205" t="s">
        <v>1289</v>
      </c>
      <c r="F49" s="205" t="s">
        <v>1289</v>
      </c>
      <c r="G49" s="40" t="s">
        <v>11</v>
      </c>
      <c r="H49" s="5" t="s">
        <v>265</v>
      </c>
      <c r="I49" s="37" t="s">
        <v>15</v>
      </c>
      <c r="J49" s="41" t="s">
        <v>16</v>
      </c>
      <c r="K49" s="41" t="s">
        <v>612</v>
      </c>
      <c r="L49" s="92">
        <v>1626</v>
      </c>
      <c r="M49" s="92">
        <v>1626</v>
      </c>
      <c r="N49" s="92">
        <v>100</v>
      </c>
      <c r="O49" s="298" t="s">
        <v>62</v>
      </c>
      <c r="P49" s="3" t="s">
        <v>63</v>
      </c>
      <c r="Q49" s="2">
        <v>264891.66000000003</v>
      </c>
      <c r="R49" s="5" t="s">
        <v>24</v>
      </c>
      <c r="S49" s="3" t="s">
        <v>25</v>
      </c>
      <c r="T49" s="303" t="s">
        <v>1417</v>
      </c>
      <c r="U49" s="205" t="s">
        <v>1417</v>
      </c>
      <c r="V49" s="72" t="s">
        <v>622</v>
      </c>
    </row>
    <row r="50" spans="1:22" ht="82.5" customHeight="1">
      <c r="A50" s="5" t="s">
        <v>687</v>
      </c>
      <c r="B50" s="3" t="s">
        <v>1243</v>
      </c>
      <c r="C50" s="5" t="s">
        <v>23</v>
      </c>
      <c r="D50" s="5" t="s">
        <v>688</v>
      </c>
      <c r="E50" s="205" t="s">
        <v>1289</v>
      </c>
      <c r="F50" s="112" t="s">
        <v>1299</v>
      </c>
      <c r="G50" s="40" t="s">
        <v>11</v>
      </c>
      <c r="H50" s="5" t="s">
        <v>612</v>
      </c>
      <c r="I50" s="37" t="s">
        <v>15</v>
      </c>
      <c r="J50" s="41" t="s">
        <v>18</v>
      </c>
      <c r="K50" s="41" t="s">
        <v>612</v>
      </c>
      <c r="L50" s="92">
        <v>22</v>
      </c>
      <c r="M50" s="92">
        <v>22</v>
      </c>
      <c r="N50" s="92">
        <v>100</v>
      </c>
      <c r="O50" s="298" t="s">
        <v>62</v>
      </c>
      <c r="P50" s="3" t="s">
        <v>63</v>
      </c>
      <c r="Q50" s="2">
        <v>2182.9899999999998</v>
      </c>
      <c r="R50" s="5" t="s">
        <v>24</v>
      </c>
      <c r="S50" s="3" t="s">
        <v>25</v>
      </c>
      <c r="T50" s="303" t="s">
        <v>1417</v>
      </c>
      <c r="U50" s="205" t="s">
        <v>1417</v>
      </c>
      <c r="V50" s="72" t="s">
        <v>689</v>
      </c>
    </row>
    <row r="51" spans="1:22" ht="82.5" customHeight="1">
      <c r="A51" s="311" t="s">
        <v>1266</v>
      </c>
      <c r="B51" s="3" t="s">
        <v>1243</v>
      </c>
      <c r="C51" s="205" t="s">
        <v>1289</v>
      </c>
      <c r="D51" s="37" t="s">
        <v>1267</v>
      </c>
      <c r="E51" s="205" t="s">
        <v>1289</v>
      </c>
      <c r="F51" s="205" t="s">
        <v>1289</v>
      </c>
      <c r="G51" s="51" t="s">
        <v>11</v>
      </c>
      <c r="H51" s="205" t="s">
        <v>1418</v>
      </c>
      <c r="I51" s="37" t="s">
        <v>770</v>
      </c>
      <c r="J51" s="3" t="s">
        <v>18</v>
      </c>
      <c r="K51" s="3" t="s">
        <v>883</v>
      </c>
      <c r="L51" s="305">
        <v>25000</v>
      </c>
      <c r="M51" s="305">
        <v>14725</v>
      </c>
      <c r="N51" s="92">
        <v>58.9</v>
      </c>
      <c r="O51" s="298" t="s">
        <v>62</v>
      </c>
      <c r="P51" s="205" t="s">
        <v>1289</v>
      </c>
      <c r="Q51" s="312" t="s">
        <v>1514</v>
      </c>
      <c r="R51" s="3" t="s">
        <v>24</v>
      </c>
      <c r="S51" s="3" t="s">
        <v>25</v>
      </c>
      <c r="T51" s="303" t="s">
        <v>1417</v>
      </c>
      <c r="U51" s="205" t="s">
        <v>1417</v>
      </c>
      <c r="V51" s="69" t="s">
        <v>1268</v>
      </c>
    </row>
    <row r="52" spans="1:22" ht="82.5" customHeight="1">
      <c r="A52" s="93" t="s">
        <v>690</v>
      </c>
      <c r="B52" s="3" t="s">
        <v>1243</v>
      </c>
      <c r="C52" s="5" t="s">
        <v>908</v>
      </c>
      <c r="D52" s="93" t="s">
        <v>691</v>
      </c>
      <c r="E52" s="205" t="s">
        <v>1289</v>
      </c>
      <c r="F52" s="112" t="s">
        <v>1299</v>
      </c>
      <c r="G52" s="40" t="s">
        <v>11</v>
      </c>
      <c r="H52" s="5" t="s">
        <v>619</v>
      </c>
      <c r="I52" s="37" t="s">
        <v>15</v>
      </c>
      <c r="J52" s="41" t="s">
        <v>18</v>
      </c>
      <c r="K52" s="41" t="s">
        <v>612</v>
      </c>
      <c r="L52" s="92">
        <v>103</v>
      </c>
      <c r="M52" s="92">
        <v>103</v>
      </c>
      <c r="N52" s="92">
        <v>100</v>
      </c>
      <c r="O52" s="298" t="s">
        <v>62</v>
      </c>
      <c r="P52" s="3" t="s">
        <v>63</v>
      </c>
      <c r="Q52" s="2">
        <v>3050.86</v>
      </c>
      <c r="R52" s="5" t="s">
        <v>24</v>
      </c>
      <c r="S52" s="93" t="s">
        <v>37</v>
      </c>
      <c r="T52" s="303" t="s">
        <v>1417</v>
      </c>
      <c r="U52" s="205" t="s">
        <v>1417</v>
      </c>
      <c r="V52" s="5" t="s">
        <v>613</v>
      </c>
    </row>
    <row r="53" spans="1:22" ht="82.5" customHeight="1">
      <c r="A53" s="93" t="s">
        <v>692</v>
      </c>
      <c r="B53" s="3" t="s">
        <v>1243</v>
      </c>
      <c r="C53" s="93" t="s">
        <v>221</v>
      </c>
      <c r="D53" s="93" t="s">
        <v>693</v>
      </c>
      <c r="E53" s="205" t="s">
        <v>1289</v>
      </c>
      <c r="F53" s="205" t="s">
        <v>1289</v>
      </c>
      <c r="G53" s="40" t="s">
        <v>11</v>
      </c>
      <c r="H53" s="93" t="s">
        <v>694</v>
      </c>
      <c r="I53" s="37" t="s">
        <v>15</v>
      </c>
      <c r="J53" s="41" t="s">
        <v>16</v>
      </c>
      <c r="K53" s="41" t="s">
        <v>612</v>
      </c>
      <c r="L53" s="95">
        <v>10</v>
      </c>
      <c r="M53" s="95">
        <v>8</v>
      </c>
      <c r="N53" s="92">
        <v>80</v>
      </c>
      <c r="O53" s="298" t="s">
        <v>62</v>
      </c>
      <c r="P53" s="3" t="s">
        <v>63</v>
      </c>
      <c r="Q53" s="97">
        <v>23.7</v>
      </c>
      <c r="R53" s="5" t="s">
        <v>24</v>
      </c>
      <c r="S53" s="93" t="s">
        <v>31</v>
      </c>
      <c r="T53" s="303" t="s">
        <v>1417</v>
      </c>
      <c r="U53" s="205" t="s">
        <v>1417</v>
      </c>
      <c r="V53" s="72" t="s">
        <v>637</v>
      </c>
    </row>
    <row r="54" spans="1:22" ht="82.5" customHeight="1">
      <c r="A54" s="5" t="s">
        <v>695</v>
      </c>
      <c r="B54" s="3" t="s">
        <v>1243</v>
      </c>
      <c r="C54" s="5" t="s">
        <v>23</v>
      </c>
      <c r="D54" s="93" t="s">
        <v>696</v>
      </c>
      <c r="E54" s="205" t="s">
        <v>1289</v>
      </c>
      <c r="F54" s="112" t="s">
        <v>1299</v>
      </c>
      <c r="G54" s="40" t="s">
        <v>11</v>
      </c>
      <c r="H54" s="5" t="s">
        <v>612</v>
      </c>
      <c r="I54" s="37" t="s">
        <v>15</v>
      </c>
      <c r="J54" s="41" t="s">
        <v>16</v>
      </c>
      <c r="K54" s="41" t="s">
        <v>612</v>
      </c>
      <c r="L54" s="92">
        <v>22</v>
      </c>
      <c r="M54" s="92">
        <v>22</v>
      </c>
      <c r="N54" s="92">
        <v>100</v>
      </c>
      <c r="O54" s="298" t="s">
        <v>62</v>
      </c>
      <c r="P54" s="3" t="s">
        <v>63</v>
      </c>
      <c r="Q54" s="2">
        <v>3450.73</v>
      </c>
      <c r="R54" s="5" t="s">
        <v>24</v>
      </c>
      <c r="S54" s="3" t="s">
        <v>25</v>
      </c>
      <c r="T54" s="303" t="s">
        <v>1417</v>
      </c>
      <c r="U54" s="205" t="s">
        <v>1417</v>
      </c>
      <c r="V54" s="72" t="s">
        <v>625</v>
      </c>
    </row>
    <row r="55" spans="1:22" ht="82.5" customHeight="1">
      <c r="A55" s="5" t="s">
        <v>697</v>
      </c>
      <c r="B55" s="3" t="s">
        <v>1243</v>
      </c>
      <c r="C55" s="5" t="s">
        <v>23</v>
      </c>
      <c r="D55" s="93" t="s">
        <v>698</v>
      </c>
      <c r="E55" s="205" t="s">
        <v>1289</v>
      </c>
      <c r="F55" s="112" t="s">
        <v>1299</v>
      </c>
      <c r="G55" s="40" t="s">
        <v>11</v>
      </c>
      <c r="H55" s="5" t="s">
        <v>612</v>
      </c>
      <c r="I55" s="37" t="s">
        <v>15</v>
      </c>
      <c r="J55" s="41" t="s">
        <v>18</v>
      </c>
      <c r="K55" s="41" t="s">
        <v>612</v>
      </c>
      <c r="L55" s="92">
        <v>22</v>
      </c>
      <c r="M55" s="92">
        <v>22</v>
      </c>
      <c r="N55" s="92">
        <v>100</v>
      </c>
      <c r="O55" s="298" t="s">
        <v>62</v>
      </c>
      <c r="P55" s="3" t="s">
        <v>63</v>
      </c>
      <c r="Q55" s="2">
        <v>3450.73</v>
      </c>
      <c r="R55" s="5" t="s">
        <v>24</v>
      </c>
      <c r="S55" s="3" t="s">
        <v>25</v>
      </c>
      <c r="T55" s="303" t="s">
        <v>1417</v>
      </c>
      <c r="U55" s="205" t="s">
        <v>1417</v>
      </c>
      <c r="V55" s="72" t="s">
        <v>625</v>
      </c>
    </row>
    <row r="56" spans="1:22" ht="82.5" customHeight="1">
      <c r="A56" s="57" t="s">
        <v>1262</v>
      </c>
      <c r="B56" s="3" t="s">
        <v>1243</v>
      </c>
      <c r="C56" s="4" t="s">
        <v>854</v>
      </c>
      <c r="D56" s="57" t="s">
        <v>1263</v>
      </c>
      <c r="E56" s="205" t="s">
        <v>1289</v>
      </c>
      <c r="F56" s="205" t="s">
        <v>1289</v>
      </c>
      <c r="G56" s="51" t="s">
        <v>11</v>
      </c>
      <c r="H56" s="205" t="s">
        <v>1418</v>
      </c>
      <c r="I56" s="37" t="s">
        <v>15</v>
      </c>
      <c r="J56" s="3" t="s">
        <v>18</v>
      </c>
      <c r="K56" s="3" t="s">
        <v>883</v>
      </c>
      <c r="L56" s="305">
        <v>1000</v>
      </c>
      <c r="M56" s="305">
        <v>1000</v>
      </c>
      <c r="N56" s="92">
        <v>100</v>
      </c>
      <c r="O56" s="298" t="s">
        <v>62</v>
      </c>
      <c r="P56" s="205" t="s">
        <v>1289</v>
      </c>
      <c r="Q56" s="312" t="s">
        <v>1523</v>
      </c>
      <c r="R56" s="3" t="s">
        <v>24</v>
      </c>
      <c r="S56" s="3" t="s">
        <v>25</v>
      </c>
      <c r="T56" s="303" t="s">
        <v>1417</v>
      </c>
      <c r="U56" s="205" t="s">
        <v>1417</v>
      </c>
      <c r="V56" s="205" t="s">
        <v>1417</v>
      </c>
    </row>
    <row r="57" spans="1:22" ht="82.5" customHeight="1">
      <c r="A57" s="5" t="s">
        <v>699</v>
      </c>
      <c r="B57" s="3" t="s">
        <v>1243</v>
      </c>
      <c r="C57" s="5" t="s">
        <v>908</v>
      </c>
      <c r="D57" s="5" t="s">
        <v>700</v>
      </c>
      <c r="E57" s="205" t="s">
        <v>1289</v>
      </c>
      <c r="F57" s="112" t="s">
        <v>1299</v>
      </c>
      <c r="G57" s="40" t="s">
        <v>11</v>
      </c>
      <c r="H57" s="5" t="s">
        <v>640</v>
      </c>
      <c r="I57" s="37" t="s">
        <v>15</v>
      </c>
      <c r="J57" s="41" t="s">
        <v>16</v>
      </c>
      <c r="K57" s="41" t="s">
        <v>612</v>
      </c>
      <c r="L57" s="92">
        <v>3</v>
      </c>
      <c r="M57" s="92">
        <v>3</v>
      </c>
      <c r="N57" s="92">
        <v>100</v>
      </c>
      <c r="O57" s="298" t="s">
        <v>62</v>
      </c>
      <c r="P57" s="3" t="s">
        <v>63</v>
      </c>
      <c r="Q57" s="2">
        <v>399.87</v>
      </c>
      <c r="R57" s="5" t="s">
        <v>24</v>
      </c>
      <c r="S57" s="3" t="s">
        <v>25</v>
      </c>
      <c r="T57" s="303" t="s">
        <v>1417</v>
      </c>
      <c r="U57" s="205" t="s">
        <v>1417</v>
      </c>
      <c r="V57" s="5" t="s">
        <v>613</v>
      </c>
    </row>
    <row r="58" spans="1:22" ht="82.5" customHeight="1">
      <c r="A58" s="93" t="s">
        <v>701</v>
      </c>
      <c r="B58" s="3" t="s">
        <v>1243</v>
      </c>
      <c r="C58" s="93" t="s">
        <v>221</v>
      </c>
      <c r="D58" s="93" t="s">
        <v>632</v>
      </c>
      <c r="E58" s="205" t="s">
        <v>1289</v>
      </c>
      <c r="F58" s="112" t="s">
        <v>1299</v>
      </c>
      <c r="G58" s="40" t="s">
        <v>11</v>
      </c>
      <c r="H58" s="5" t="s">
        <v>612</v>
      </c>
      <c r="I58" s="37" t="s">
        <v>15</v>
      </c>
      <c r="J58" s="41" t="s">
        <v>16</v>
      </c>
      <c r="K58" s="41" t="s">
        <v>612</v>
      </c>
      <c r="L58" s="92">
        <v>22</v>
      </c>
      <c r="M58" s="92">
        <v>22</v>
      </c>
      <c r="N58" s="92">
        <v>100</v>
      </c>
      <c r="O58" s="298" t="s">
        <v>62</v>
      </c>
      <c r="P58" s="3" t="s">
        <v>63</v>
      </c>
      <c r="Q58" s="2">
        <v>66793.100000000006</v>
      </c>
      <c r="R58" s="5" t="s">
        <v>24</v>
      </c>
      <c r="S58" s="3" t="s">
        <v>25</v>
      </c>
      <c r="T58" s="303" t="s">
        <v>1417</v>
      </c>
      <c r="U58" s="205" t="s">
        <v>1417</v>
      </c>
      <c r="V58" s="72" t="s">
        <v>633</v>
      </c>
    </row>
    <row r="59" spans="1:22" ht="82.5" customHeight="1">
      <c r="A59" s="93" t="s">
        <v>702</v>
      </c>
      <c r="B59" s="3" t="s">
        <v>1243</v>
      </c>
      <c r="C59" s="93" t="s">
        <v>221</v>
      </c>
      <c r="D59" s="93" t="s">
        <v>632</v>
      </c>
      <c r="E59" s="205" t="s">
        <v>1289</v>
      </c>
      <c r="F59" s="112" t="s">
        <v>1299</v>
      </c>
      <c r="G59" s="40" t="s">
        <v>11</v>
      </c>
      <c r="H59" s="5" t="s">
        <v>612</v>
      </c>
      <c r="I59" s="37" t="s">
        <v>15</v>
      </c>
      <c r="J59" s="41" t="s">
        <v>16</v>
      </c>
      <c r="K59" s="41" t="s">
        <v>612</v>
      </c>
      <c r="L59" s="92">
        <v>22</v>
      </c>
      <c r="M59" s="92">
        <v>22</v>
      </c>
      <c r="N59" s="92">
        <v>100</v>
      </c>
      <c r="O59" s="298" t="s">
        <v>62</v>
      </c>
      <c r="P59" s="3" t="s">
        <v>63</v>
      </c>
      <c r="Q59" s="2">
        <v>50502.1</v>
      </c>
      <c r="R59" s="5" t="s">
        <v>24</v>
      </c>
      <c r="S59" s="3" t="s">
        <v>25</v>
      </c>
      <c r="T59" s="303" t="s">
        <v>1417</v>
      </c>
      <c r="U59" s="205" t="s">
        <v>1417</v>
      </c>
      <c r="V59" s="72" t="s">
        <v>633</v>
      </c>
    </row>
    <row r="60" spans="1:22" ht="48">
      <c r="A60" s="93" t="s">
        <v>703</v>
      </c>
      <c r="B60" s="3" t="s">
        <v>1243</v>
      </c>
      <c r="C60" s="5" t="s">
        <v>27</v>
      </c>
      <c r="D60" s="93" t="s">
        <v>615</v>
      </c>
      <c r="E60" s="205" t="s">
        <v>1289</v>
      </c>
      <c r="F60" s="205" t="s">
        <v>1289</v>
      </c>
      <c r="G60" s="40" t="s">
        <v>11</v>
      </c>
      <c r="H60" s="5" t="s">
        <v>686</v>
      </c>
      <c r="I60" s="37" t="s">
        <v>15</v>
      </c>
      <c r="J60" s="41" t="s">
        <v>18</v>
      </c>
      <c r="K60" s="41" t="s">
        <v>612</v>
      </c>
      <c r="L60" s="92">
        <v>158</v>
      </c>
      <c r="M60" s="92">
        <v>158</v>
      </c>
      <c r="N60" s="92">
        <v>100</v>
      </c>
      <c r="O60" s="298" t="s">
        <v>62</v>
      </c>
      <c r="P60" s="3" t="s">
        <v>63</v>
      </c>
      <c r="Q60" s="2">
        <v>65519.44</v>
      </c>
      <c r="R60" s="5" t="s">
        <v>24</v>
      </c>
      <c r="S60" s="3" t="s">
        <v>25</v>
      </c>
      <c r="T60" s="303" t="s">
        <v>1417</v>
      </c>
      <c r="U60" s="205" t="s">
        <v>1417</v>
      </c>
      <c r="V60" s="72" t="s">
        <v>622</v>
      </c>
    </row>
    <row r="61" spans="1:22" ht="48">
      <c r="A61" s="93" t="s">
        <v>704</v>
      </c>
      <c r="B61" s="3" t="s">
        <v>1243</v>
      </c>
      <c r="C61" s="5" t="s">
        <v>908</v>
      </c>
      <c r="D61" s="93" t="s">
        <v>705</v>
      </c>
      <c r="E61" s="205" t="s">
        <v>1289</v>
      </c>
      <c r="F61" s="112" t="s">
        <v>1299</v>
      </c>
      <c r="G61" s="40" t="s">
        <v>11</v>
      </c>
      <c r="H61" s="5" t="s">
        <v>612</v>
      </c>
      <c r="I61" s="37" t="s">
        <v>15</v>
      </c>
      <c r="J61" s="41" t="s">
        <v>18</v>
      </c>
      <c r="K61" s="41" t="s">
        <v>612</v>
      </c>
      <c r="L61" s="92">
        <v>22</v>
      </c>
      <c r="M61" s="92">
        <v>22</v>
      </c>
      <c r="N61" s="92">
        <v>100</v>
      </c>
      <c r="O61" s="298" t="s">
        <v>62</v>
      </c>
      <c r="P61" s="3" t="s">
        <v>63</v>
      </c>
      <c r="Q61" s="2">
        <v>651.64</v>
      </c>
      <c r="R61" s="5" t="s">
        <v>24</v>
      </c>
      <c r="S61" s="3" t="s">
        <v>25</v>
      </c>
      <c r="T61" s="303" t="s">
        <v>1417</v>
      </c>
      <c r="U61" s="205" t="s">
        <v>1417</v>
      </c>
      <c r="V61" s="5" t="s">
        <v>613</v>
      </c>
    </row>
    <row r="62" spans="1:22" ht="48">
      <c r="A62" s="93" t="s">
        <v>706</v>
      </c>
      <c r="B62" s="3" t="s">
        <v>1243</v>
      </c>
      <c r="C62" s="5" t="s">
        <v>27</v>
      </c>
      <c r="D62" s="93" t="s">
        <v>707</v>
      </c>
      <c r="E62" s="205" t="s">
        <v>1289</v>
      </c>
      <c r="F62" s="205" t="s">
        <v>1289</v>
      </c>
      <c r="G62" s="40" t="s">
        <v>11</v>
      </c>
      <c r="H62" s="5" t="s">
        <v>686</v>
      </c>
      <c r="I62" s="37" t="s">
        <v>15</v>
      </c>
      <c r="J62" s="41" t="s">
        <v>16</v>
      </c>
      <c r="K62" s="41" t="s">
        <v>612</v>
      </c>
      <c r="L62" s="92">
        <v>1651</v>
      </c>
      <c r="M62" s="92">
        <v>1651</v>
      </c>
      <c r="N62" s="92">
        <v>100</v>
      </c>
      <c r="O62" s="298" t="s">
        <v>62</v>
      </c>
      <c r="P62" s="3" t="s">
        <v>63</v>
      </c>
      <c r="Q62" s="2">
        <v>61128.28</v>
      </c>
      <c r="R62" s="5" t="s">
        <v>24</v>
      </c>
      <c r="S62" s="3" t="s">
        <v>25</v>
      </c>
      <c r="T62" s="303" t="s">
        <v>1417</v>
      </c>
      <c r="U62" s="205" t="s">
        <v>1417</v>
      </c>
      <c r="V62" s="72" t="s">
        <v>622</v>
      </c>
    </row>
    <row r="63" spans="1:22" ht="48">
      <c r="A63" s="93" t="s">
        <v>708</v>
      </c>
      <c r="B63" s="3" t="s">
        <v>1243</v>
      </c>
      <c r="C63" s="5" t="s">
        <v>27</v>
      </c>
      <c r="D63" s="93" t="s">
        <v>709</v>
      </c>
      <c r="E63" s="205" t="s">
        <v>1289</v>
      </c>
      <c r="F63" s="205" t="s">
        <v>1289</v>
      </c>
      <c r="G63" s="40" t="s">
        <v>11</v>
      </c>
      <c r="H63" s="5" t="s">
        <v>686</v>
      </c>
      <c r="I63" s="37" t="s">
        <v>15</v>
      </c>
      <c r="J63" s="41" t="s">
        <v>16</v>
      </c>
      <c r="K63" s="41" t="s">
        <v>612</v>
      </c>
      <c r="L63" s="92">
        <v>13</v>
      </c>
      <c r="M63" s="92">
        <v>13</v>
      </c>
      <c r="N63" s="92">
        <v>100</v>
      </c>
      <c r="O63" s="298" t="s">
        <v>62</v>
      </c>
      <c r="P63" s="3" t="s">
        <v>63</v>
      </c>
      <c r="Q63" s="2">
        <v>1347.71</v>
      </c>
      <c r="R63" s="5" t="s">
        <v>24</v>
      </c>
      <c r="S63" s="3" t="s">
        <v>25</v>
      </c>
      <c r="T63" s="303" t="s">
        <v>1417</v>
      </c>
      <c r="U63" s="205" t="s">
        <v>1417</v>
      </c>
      <c r="V63" s="72" t="s">
        <v>622</v>
      </c>
    </row>
    <row r="64" spans="1:22" ht="48">
      <c r="A64" s="93" t="s">
        <v>710</v>
      </c>
      <c r="B64" s="3" t="s">
        <v>1243</v>
      </c>
      <c r="C64" s="5" t="s">
        <v>27</v>
      </c>
      <c r="D64" s="93" t="s">
        <v>709</v>
      </c>
      <c r="E64" s="205" t="s">
        <v>1289</v>
      </c>
      <c r="F64" s="205" t="s">
        <v>1289</v>
      </c>
      <c r="G64" s="40" t="s">
        <v>11</v>
      </c>
      <c r="H64" s="5" t="s">
        <v>686</v>
      </c>
      <c r="I64" s="37" t="s">
        <v>15</v>
      </c>
      <c r="J64" s="41" t="s">
        <v>16</v>
      </c>
      <c r="K64" s="41" t="s">
        <v>612</v>
      </c>
      <c r="L64" s="92">
        <v>1330</v>
      </c>
      <c r="M64" s="92">
        <v>1330</v>
      </c>
      <c r="N64" s="92">
        <v>100</v>
      </c>
      <c r="O64" s="298" t="s">
        <v>62</v>
      </c>
      <c r="P64" s="3" t="s">
        <v>63</v>
      </c>
      <c r="Q64" s="2">
        <v>137881.1</v>
      </c>
      <c r="R64" s="5" t="s">
        <v>24</v>
      </c>
      <c r="S64" s="3" t="s">
        <v>25</v>
      </c>
      <c r="T64" s="303" t="s">
        <v>1417</v>
      </c>
      <c r="U64" s="205" t="s">
        <v>1417</v>
      </c>
      <c r="V64" s="72" t="s">
        <v>622</v>
      </c>
    </row>
    <row r="65" spans="1:22" ht="48">
      <c r="A65" s="93" t="s">
        <v>1244</v>
      </c>
      <c r="B65" s="3" t="s">
        <v>1243</v>
      </c>
      <c r="C65" s="5" t="s">
        <v>27</v>
      </c>
      <c r="D65" s="93" t="s">
        <v>709</v>
      </c>
      <c r="E65" s="205" t="s">
        <v>1289</v>
      </c>
      <c r="F65" s="205" t="s">
        <v>1289</v>
      </c>
      <c r="G65" s="40" t="s">
        <v>11</v>
      </c>
      <c r="H65" s="5" t="s">
        <v>686</v>
      </c>
      <c r="I65" s="37" t="s">
        <v>15</v>
      </c>
      <c r="J65" s="41" t="s">
        <v>16</v>
      </c>
      <c r="K65" s="41" t="s">
        <v>612</v>
      </c>
      <c r="L65" s="92">
        <v>213</v>
      </c>
      <c r="M65" s="92">
        <v>213</v>
      </c>
      <c r="N65" s="92">
        <v>100</v>
      </c>
      <c r="O65" s="298" t="s">
        <v>62</v>
      </c>
      <c r="P65" s="3" t="s">
        <v>63</v>
      </c>
      <c r="Q65" s="2">
        <v>53627.01</v>
      </c>
      <c r="R65" s="5" t="s">
        <v>24</v>
      </c>
      <c r="S65" s="3" t="s">
        <v>25</v>
      </c>
      <c r="T65" s="303" t="s">
        <v>1417</v>
      </c>
      <c r="U65" s="205" t="s">
        <v>1417</v>
      </c>
      <c r="V65" s="72" t="s">
        <v>622</v>
      </c>
    </row>
    <row r="66" spans="1:22" ht="48">
      <c r="A66" s="93" t="s">
        <v>711</v>
      </c>
      <c r="B66" s="3" t="s">
        <v>1243</v>
      </c>
      <c r="C66" s="5" t="s">
        <v>27</v>
      </c>
      <c r="D66" s="93" t="s">
        <v>709</v>
      </c>
      <c r="E66" s="205" t="s">
        <v>1289</v>
      </c>
      <c r="F66" s="205" t="s">
        <v>1289</v>
      </c>
      <c r="G66" s="40" t="s">
        <v>11</v>
      </c>
      <c r="H66" s="5" t="s">
        <v>686</v>
      </c>
      <c r="I66" s="37" t="s">
        <v>15</v>
      </c>
      <c r="J66" s="41" t="s">
        <v>16</v>
      </c>
      <c r="K66" s="41" t="s">
        <v>612</v>
      </c>
      <c r="L66" s="92">
        <v>39</v>
      </c>
      <c r="M66" s="92">
        <v>39</v>
      </c>
      <c r="N66" s="92">
        <v>100</v>
      </c>
      <c r="O66" s="298" t="s">
        <v>62</v>
      </c>
      <c r="P66" s="3" t="s">
        <v>63</v>
      </c>
      <c r="Q66" s="2">
        <v>5198.3100000000004</v>
      </c>
      <c r="R66" s="5" t="s">
        <v>24</v>
      </c>
      <c r="S66" s="3" t="s">
        <v>25</v>
      </c>
      <c r="T66" s="303" t="s">
        <v>1417</v>
      </c>
      <c r="U66" s="205" t="s">
        <v>1417</v>
      </c>
      <c r="V66" s="72" t="s">
        <v>622</v>
      </c>
    </row>
    <row r="67" spans="1:22" ht="48">
      <c r="A67" s="5" t="s">
        <v>712</v>
      </c>
      <c r="B67" s="3" t="s">
        <v>1243</v>
      </c>
      <c r="C67" s="5" t="s">
        <v>27</v>
      </c>
      <c r="D67" s="5" t="s">
        <v>713</v>
      </c>
      <c r="E67" s="205" t="s">
        <v>1289</v>
      </c>
      <c r="F67" s="205" t="s">
        <v>1289</v>
      </c>
      <c r="G67" s="40" t="s">
        <v>11</v>
      </c>
      <c r="H67" s="5" t="s">
        <v>612</v>
      </c>
      <c r="I67" s="37" t="s">
        <v>15</v>
      </c>
      <c r="J67" s="41" t="s">
        <v>16</v>
      </c>
      <c r="K67" s="41" t="s">
        <v>612</v>
      </c>
      <c r="L67" s="92">
        <v>22</v>
      </c>
      <c r="M67" s="92">
        <v>22</v>
      </c>
      <c r="N67" s="92">
        <v>100</v>
      </c>
      <c r="O67" s="298" t="s">
        <v>62</v>
      </c>
      <c r="P67" s="3" t="s">
        <v>63</v>
      </c>
      <c r="Q67" s="2">
        <v>3584.02</v>
      </c>
      <c r="R67" s="5" t="s">
        <v>24</v>
      </c>
      <c r="S67" s="3" t="s">
        <v>25</v>
      </c>
      <c r="T67" s="303" t="s">
        <v>1417</v>
      </c>
      <c r="U67" s="205" t="s">
        <v>1417</v>
      </c>
      <c r="V67" s="72" t="s">
        <v>622</v>
      </c>
    </row>
    <row r="68" spans="1:22" ht="36">
      <c r="A68" s="93" t="s">
        <v>714</v>
      </c>
      <c r="B68" s="3" t="s">
        <v>1243</v>
      </c>
      <c r="C68" s="93" t="s">
        <v>221</v>
      </c>
      <c r="D68" s="93" t="s">
        <v>632</v>
      </c>
      <c r="E68" s="205" t="s">
        <v>1289</v>
      </c>
      <c r="F68" s="112" t="s">
        <v>1299</v>
      </c>
      <c r="G68" s="40" t="s">
        <v>11</v>
      </c>
      <c r="H68" s="5" t="s">
        <v>612</v>
      </c>
      <c r="I68" s="37" t="s">
        <v>15</v>
      </c>
      <c r="J68" s="41" t="s">
        <v>16</v>
      </c>
      <c r="K68" s="41" t="s">
        <v>612</v>
      </c>
      <c r="L68" s="92">
        <v>22</v>
      </c>
      <c r="M68" s="92">
        <v>22</v>
      </c>
      <c r="N68" s="92">
        <v>100</v>
      </c>
      <c r="O68" s="298" t="s">
        <v>62</v>
      </c>
      <c r="P68" s="3" t="s">
        <v>63</v>
      </c>
      <c r="Q68" s="2">
        <v>20526.66</v>
      </c>
      <c r="R68" s="5" t="s">
        <v>24</v>
      </c>
      <c r="S68" s="3" t="s">
        <v>25</v>
      </c>
      <c r="T68" s="303" t="s">
        <v>1417</v>
      </c>
      <c r="U68" s="205" t="s">
        <v>1417</v>
      </c>
      <c r="V68" s="72" t="s">
        <v>633</v>
      </c>
    </row>
    <row r="69" spans="1:22" ht="48">
      <c r="A69" s="93" t="s">
        <v>715</v>
      </c>
      <c r="B69" s="3" t="s">
        <v>1243</v>
      </c>
      <c r="C69" s="5" t="s">
        <v>908</v>
      </c>
      <c r="D69" s="93" t="s">
        <v>716</v>
      </c>
      <c r="E69" s="205" t="s">
        <v>1289</v>
      </c>
      <c r="F69" s="112" t="s">
        <v>1299</v>
      </c>
      <c r="G69" s="40" t="s">
        <v>11</v>
      </c>
      <c r="H69" s="5" t="s">
        <v>612</v>
      </c>
      <c r="I69" s="37" t="s">
        <v>15</v>
      </c>
      <c r="J69" s="41" t="s">
        <v>18</v>
      </c>
      <c r="K69" s="41" t="s">
        <v>612</v>
      </c>
      <c r="L69" s="92">
        <v>22</v>
      </c>
      <c r="M69" s="92">
        <v>22</v>
      </c>
      <c r="N69" s="92">
        <v>100</v>
      </c>
      <c r="O69" s="298" t="s">
        <v>62</v>
      </c>
      <c r="P69" s="3" t="s">
        <v>63</v>
      </c>
      <c r="Q69" s="2">
        <v>651.64</v>
      </c>
      <c r="R69" s="5" t="s">
        <v>24</v>
      </c>
      <c r="S69" s="3" t="s">
        <v>25</v>
      </c>
      <c r="T69" s="303" t="s">
        <v>1417</v>
      </c>
      <c r="U69" s="205" t="s">
        <v>1417</v>
      </c>
      <c r="V69" s="5" t="s">
        <v>613</v>
      </c>
    </row>
    <row r="70" spans="1:22" ht="48">
      <c r="A70" s="5" t="s">
        <v>717</v>
      </c>
      <c r="B70" s="3" t="s">
        <v>1243</v>
      </c>
      <c r="C70" s="5" t="s">
        <v>908</v>
      </c>
      <c r="D70" s="93" t="s">
        <v>718</v>
      </c>
      <c r="E70" s="205" t="s">
        <v>1289</v>
      </c>
      <c r="F70" s="112" t="s">
        <v>1299</v>
      </c>
      <c r="G70" s="40" t="s">
        <v>11</v>
      </c>
      <c r="H70" s="5" t="s">
        <v>619</v>
      </c>
      <c r="I70" s="37" t="s">
        <v>15</v>
      </c>
      <c r="J70" s="41" t="s">
        <v>18</v>
      </c>
      <c r="K70" s="41" t="s">
        <v>612</v>
      </c>
      <c r="L70" s="92">
        <v>103</v>
      </c>
      <c r="M70" s="92">
        <v>103</v>
      </c>
      <c r="N70" s="92">
        <v>100</v>
      </c>
      <c r="O70" s="298" t="s">
        <v>62</v>
      </c>
      <c r="P70" s="3" t="s">
        <v>63</v>
      </c>
      <c r="Q70" s="2">
        <v>4576.29</v>
      </c>
      <c r="R70" s="5" t="s">
        <v>24</v>
      </c>
      <c r="S70" s="3" t="s">
        <v>25</v>
      </c>
      <c r="T70" s="303" t="s">
        <v>1417</v>
      </c>
      <c r="U70" s="205" t="s">
        <v>1417</v>
      </c>
      <c r="V70" s="5" t="s">
        <v>613</v>
      </c>
    </row>
    <row r="71" spans="1:22" ht="52.5" customHeight="1">
      <c r="A71" s="37" t="s">
        <v>1255</v>
      </c>
      <c r="B71" s="3" t="s">
        <v>1243</v>
      </c>
      <c r="C71" s="51" t="s">
        <v>1300</v>
      </c>
      <c r="D71" s="51" t="s">
        <v>1300</v>
      </c>
      <c r="E71" s="205" t="s">
        <v>1289</v>
      </c>
      <c r="F71" s="205" t="s">
        <v>1289</v>
      </c>
      <c r="G71" s="51" t="s">
        <v>1300</v>
      </c>
      <c r="H71" s="51" t="s">
        <v>1300</v>
      </c>
      <c r="I71" s="51" t="s">
        <v>1300</v>
      </c>
      <c r="J71" s="302" t="s">
        <v>1289</v>
      </c>
      <c r="K71" s="47" t="s">
        <v>19</v>
      </c>
      <c r="L71" s="298">
        <v>500</v>
      </c>
      <c r="M71" s="298">
        <v>500</v>
      </c>
      <c r="N71" s="92">
        <v>100</v>
      </c>
      <c r="O71" s="37" t="s">
        <v>63</v>
      </c>
      <c r="P71" s="205" t="s">
        <v>1289</v>
      </c>
      <c r="Q71" s="36">
        <v>7500</v>
      </c>
      <c r="R71" s="47" t="s">
        <v>210</v>
      </c>
      <c r="S71" s="51" t="s">
        <v>1300</v>
      </c>
      <c r="T71" s="93" t="s">
        <v>1300</v>
      </c>
      <c r="U71" s="51" t="s">
        <v>1300</v>
      </c>
      <c r="V71" s="205" t="s">
        <v>1417</v>
      </c>
    </row>
    <row r="72" spans="1:22" ht="67.5" customHeight="1">
      <c r="A72" s="5" t="s">
        <v>719</v>
      </c>
      <c r="B72" s="3" t="s">
        <v>1243</v>
      </c>
      <c r="C72" s="5" t="s">
        <v>23</v>
      </c>
      <c r="D72" s="93" t="s">
        <v>720</v>
      </c>
      <c r="E72" s="205" t="s">
        <v>1289</v>
      </c>
      <c r="F72" s="112" t="s">
        <v>1299</v>
      </c>
      <c r="G72" s="40" t="s">
        <v>11</v>
      </c>
      <c r="H72" s="5" t="s">
        <v>612</v>
      </c>
      <c r="I72" s="37" t="s">
        <v>15</v>
      </c>
      <c r="J72" s="41" t="s">
        <v>16</v>
      </c>
      <c r="K72" s="41" t="s">
        <v>612</v>
      </c>
      <c r="L72" s="92">
        <v>32</v>
      </c>
      <c r="M72" s="92">
        <v>32</v>
      </c>
      <c r="N72" s="92">
        <v>100</v>
      </c>
      <c r="O72" s="298" t="s">
        <v>62</v>
      </c>
      <c r="P72" s="3" t="s">
        <v>63</v>
      </c>
      <c r="Q72" s="2">
        <v>18675.41</v>
      </c>
      <c r="R72" s="5" t="s">
        <v>24</v>
      </c>
      <c r="S72" s="3" t="s">
        <v>25</v>
      </c>
      <c r="T72" s="303" t="s">
        <v>1417</v>
      </c>
      <c r="U72" s="205" t="s">
        <v>1417</v>
      </c>
      <c r="V72" s="72" t="s">
        <v>625</v>
      </c>
    </row>
    <row r="73" spans="1:22" ht="54.75" customHeight="1">
      <c r="A73" s="5" t="s">
        <v>721</v>
      </c>
      <c r="B73" s="3" t="s">
        <v>1243</v>
      </c>
      <c r="C73" s="5" t="s">
        <v>23</v>
      </c>
      <c r="D73" s="93" t="s">
        <v>722</v>
      </c>
      <c r="E73" s="205" t="s">
        <v>1289</v>
      </c>
      <c r="F73" s="112" t="s">
        <v>1299</v>
      </c>
      <c r="G73" s="40" t="s">
        <v>11</v>
      </c>
      <c r="H73" s="5" t="s">
        <v>612</v>
      </c>
      <c r="I73" s="37" t="s">
        <v>15</v>
      </c>
      <c r="J73" s="41" t="s">
        <v>16</v>
      </c>
      <c r="K73" s="41" t="s">
        <v>612</v>
      </c>
      <c r="L73" s="92">
        <v>32</v>
      </c>
      <c r="M73" s="92">
        <v>32</v>
      </c>
      <c r="N73" s="92">
        <v>100</v>
      </c>
      <c r="O73" s="298" t="s">
        <v>62</v>
      </c>
      <c r="P73" s="3" t="s">
        <v>63</v>
      </c>
      <c r="Q73" s="2">
        <v>35692.1</v>
      </c>
      <c r="R73" s="5" t="s">
        <v>24</v>
      </c>
      <c r="S73" s="3" t="s">
        <v>25</v>
      </c>
      <c r="T73" s="303" t="s">
        <v>1417</v>
      </c>
      <c r="U73" s="205" t="s">
        <v>1417</v>
      </c>
      <c r="V73" s="72" t="s">
        <v>625</v>
      </c>
    </row>
    <row r="74" spans="1:22" ht="60">
      <c r="A74" s="93" t="s">
        <v>723</v>
      </c>
      <c r="B74" s="3" t="s">
        <v>1243</v>
      </c>
      <c r="C74" s="93" t="s">
        <v>100</v>
      </c>
      <c r="D74" s="93" t="s">
        <v>724</v>
      </c>
      <c r="E74" s="205" t="s">
        <v>1289</v>
      </c>
      <c r="F74" s="205" t="s">
        <v>1289</v>
      </c>
      <c r="G74" s="40" t="s">
        <v>11</v>
      </c>
      <c r="H74" s="93" t="s">
        <v>653</v>
      </c>
      <c r="I74" s="37" t="s">
        <v>15</v>
      </c>
      <c r="J74" s="41" t="s">
        <v>18</v>
      </c>
      <c r="K74" s="41" t="s">
        <v>612</v>
      </c>
      <c r="L74" s="95">
        <v>22</v>
      </c>
      <c r="M74" s="95">
        <v>22</v>
      </c>
      <c r="N74" s="92">
        <v>100</v>
      </c>
      <c r="O74" s="298" t="s">
        <v>62</v>
      </c>
      <c r="P74" s="3" t="s">
        <v>63</v>
      </c>
      <c r="Q74" s="2">
        <v>325.82</v>
      </c>
      <c r="R74" s="5" t="s">
        <v>24</v>
      </c>
      <c r="S74" s="3" t="s">
        <v>25</v>
      </c>
      <c r="T74" s="303" t="s">
        <v>1417</v>
      </c>
      <c r="U74" s="205" t="s">
        <v>1417</v>
      </c>
      <c r="V74" s="72" t="s">
        <v>725</v>
      </c>
    </row>
    <row r="75" spans="1:22" ht="36">
      <c r="A75" s="5" t="s">
        <v>726</v>
      </c>
      <c r="B75" s="3" t="s">
        <v>1243</v>
      </c>
      <c r="C75" s="5" t="s">
        <v>100</v>
      </c>
      <c r="D75" s="5" t="s">
        <v>727</v>
      </c>
      <c r="E75" s="205" t="s">
        <v>1289</v>
      </c>
      <c r="F75" s="205" t="s">
        <v>1289</v>
      </c>
      <c r="G75" s="40" t="s">
        <v>11</v>
      </c>
      <c r="H75" s="5" t="s">
        <v>612</v>
      </c>
      <c r="I75" s="37" t="s">
        <v>15</v>
      </c>
      <c r="J75" s="41" t="s">
        <v>18</v>
      </c>
      <c r="K75" s="41" t="s">
        <v>612</v>
      </c>
      <c r="L75" s="92">
        <v>22</v>
      </c>
      <c r="M75" s="92">
        <v>22</v>
      </c>
      <c r="N75" s="92">
        <v>100</v>
      </c>
      <c r="O75" s="298" t="s">
        <v>62</v>
      </c>
      <c r="P75" s="3" t="s">
        <v>63</v>
      </c>
      <c r="Q75" s="2">
        <v>325.82</v>
      </c>
      <c r="R75" s="5" t="s">
        <v>24</v>
      </c>
      <c r="S75" s="3" t="s">
        <v>25</v>
      </c>
      <c r="T75" s="303" t="s">
        <v>1417</v>
      </c>
      <c r="U75" s="205" t="s">
        <v>1417</v>
      </c>
      <c r="V75" s="5" t="s">
        <v>728</v>
      </c>
    </row>
    <row r="76" spans="1:22" s="189" customFormat="1" ht="48">
      <c r="A76" s="93" t="s">
        <v>729</v>
      </c>
      <c r="B76" s="3" t="s">
        <v>1243</v>
      </c>
      <c r="C76" s="5" t="s">
        <v>23</v>
      </c>
      <c r="D76" s="93" t="s">
        <v>730</v>
      </c>
      <c r="E76" s="205" t="s">
        <v>1289</v>
      </c>
      <c r="F76" s="112" t="s">
        <v>1299</v>
      </c>
      <c r="G76" s="40" t="s">
        <v>11</v>
      </c>
      <c r="H76" s="5" t="s">
        <v>612</v>
      </c>
      <c r="I76" s="37" t="s">
        <v>15</v>
      </c>
      <c r="J76" s="41" t="s">
        <v>16</v>
      </c>
      <c r="K76" s="41" t="s">
        <v>612</v>
      </c>
      <c r="L76" s="92">
        <v>22</v>
      </c>
      <c r="M76" s="92">
        <v>22</v>
      </c>
      <c r="N76" s="92">
        <v>100</v>
      </c>
      <c r="O76" s="308" t="s">
        <v>62</v>
      </c>
      <c r="P76" s="3" t="s">
        <v>63</v>
      </c>
      <c r="Q76" s="2">
        <v>4591.1000000000004</v>
      </c>
      <c r="R76" s="5" t="s">
        <v>24</v>
      </c>
      <c r="S76" s="3" t="s">
        <v>25</v>
      </c>
      <c r="T76" s="303" t="s">
        <v>1417</v>
      </c>
      <c r="U76" s="205" t="s">
        <v>1417</v>
      </c>
      <c r="V76" s="93" t="s">
        <v>625</v>
      </c>
    </row>
    <row r="77" spans="1:22" s="189" customFormat="1" ht="48">
      <c r="A77" s="93" t="s">
        <v>731</v>
      </c>
      <c r="B77" s="3" t="s">
        <v>1243</v>
      </c>
      <c r="C77" s="5" t="s">
        <v>23</v>
      </c>
      <c r="D77" s="93" t="s">
        <v>732</v>
      </c>
      <c r="E77" s="205" t="s">
        <v>1289</v>
      </c>
      <c r="F77" s="112" t="s">
        <v>1299</v>
      </c>
      <c r="G77" s="40" t="s">
        <v>11</v>
      </c>
      <c r="H77" s="5" t="s">
        <v>612</v>
      </c>
      <c r="I77" s="37" t="s">
        <v>15</v>
      </c>
      <c r="J77" s="41" t="s">
        <v>16</v>
      </c>
      <c r="K77" s="41" t="s">
        <v>612</v>
      </c>
      <c r="L77" s="92">
        <v>22</v>
      </c>
      <c r="M77" s="92">
        <v>22</v>
      </c>
      <c r="N77" s="92">
        <v>100</v>
      </c>
      <c r="O77" s="308" t="s">
        <v>62</v>
      </c>
      <c r="P77" s="3" t="s">
        <v>63</v>
      </c>
      <c r="Q77" s="2">
        <v>3969.08</v>
      </c>
      <c r="R77" s="5" t="s">
        <v>24</v>
      </c>
      <c r="S77" s="3" t="s">
        <v>25</v>
      </c>
      <c r="T77" s="303" t="s">
        <v>1417</v>
      </c>
      <c r="U77" s="205" t="s">
        <v>1417</v>
      </c>
      <c r="V77" s="72" t="s">
        <v>625</v>
      </c>
    </row>
    <row r="78" spans="1:22" s="189" customFormat="1" ht="24">
      <c r="A78" s="37" t="s">
        <v>1280</v>
      </c>
      <c r="B78" s="3" t="s">
        <v>1243</v>
      </c>
      <c r="C78" s="51" t="s">
        <v>1300</v>
      </c>
      <c r="D78" s="51" t="s">
        <v>1300</v>
      </c>
      <c r="E78" s="205" t="s">
        <v>1289</v>
      </c>
      <c r="F78" s="205" t="s">
        <v>1289</v>
      </c>
      <c r="G78" s="51" t="s">
        <v>1300</v>
      </c>
      <c r="H78" s="51" t="s">
        <v>1300</v>
      </c>
      <c r="I78" s="51" t="s">
        <v>1300</v>
      </c>
      <c r="J78" s="5" t="s">
        <v>18</v>
      </c>
      <c r="K78" s="3" t="s">
        <v>883</v>
      </c>
      <c r="L78" s="305">
        <v>500</v>
      </c>
      <c r="M78" s="315">
        <v>500</v>
      </c>
      <c r="N78" s="92">
        <v>100</v>
      </c>
      <c r="O78" s="307" t="s">
        <v>63</v>
      </c>
      <c r="P78" s="205" t="s">
        <v>1289</v>
      </c>
      <c r="Q78" s="92" t="s">
        <v>1561</v>
      </c>
      <c r="R78" s="47" t="s">
        <v>210</v>
      </c>
      <c r="S78" s="51" t="s">
        <v>1300</v>
      </c>
      <c r="T78" s="93" t="s">
        <v>1300</v>
      </c>
      <c r="U78" s="51" t="s">
        <v>1300</v>
      </c>
      <c r="V78" s="316" t="s">
        <v>1417</v>
      </c>
    </row>
    <row r="79" spans="1:22" s="189" customFormat="1" ht="24">
      <c r="A79" s="5" t="s">
        <v>761</v>
      </c>
      <c r="B79" s="3" t="s">
        <v>1243</v>
      </c>
      <c r="C79" s="5" t="s">
        <v>908</v>
      </c>
      <c r="D79" s="318" t="s">
        <v>762</v>
      </c>
      <c r="E79" s="205" t="s">
        <v>1289</v>
      </c>
      <c r="F79" s="112" t="s">
        <v>1299</v>
      </c>
      <c r="G79" s="40" t="s">
        <v>11</v>
      </c>
      <c r="H79" s="5" t="s">
        <v>612</v>
      </c>
      <c r="I79" s="37" t="s">
        <v>15</v>
      </c>
      <c r="J79" s="41" t="s">
        <v>18</v>
      </c>
      <c r="K79" s="41" t="s">
        <v>19</v>
      </c>
      <c r="L79" s="298">
        <v>22</v>
      </c>
      <c r="M79" s="298">
        <v>22</v>
      </c>
      <c r="N79" s="92">
        <v>100</v>
      </c>
      <c r="O79" s="308" t="s">
        <v>62</v>
      </c>
      <c r="P79" s="205" t="s">
        <v>1289</v>
      </c>
      <c r="Q79" s="101">
        <v>6864.44</v>
      </c>
      <c r="R79" s="5" t="s">
        <v>24</v>
      </c>
      <c r="S79" s="3" t="s">
        <v>25</v>
      </c>
      <c r="T79" s="303" t="s">
        <v>1417</v>
      </c>
      <c r="U79" s="205" t="s">
        <v>1289</v>
      </c>
      <c r="V79" s="205" t="s">
        <v>1289</v>
      </c>
    </row>
    <row r="80" spans="1:22" s="189" customFormat="1" ht="36">
      <c r="A80" s="93" t="s">
        <v>733</v>
      </c>
      <c r="B80" s="3" t="s">
        <v>1243</v>
      </c>
      <c r="C80" s="93" t="s">
        <v>221</v>
      </c>
      <c r="D80" s="93" t="s">
        <v>632</v>
      </c>
      <c r="E80" s="205" t="s">
        <v>1289</v>
      </c>
      <c r="F80" s="112" t="s">
        <v>1299</v>
      </c>
      <c r="G80" s="40" t="s">
        <v>11</v>
      </c>
      <c r="H80" s="5" t="s">
        <v>612</v>
      </c>
      <c r="I80" s="37" t="s">
        <v>15</v>
      </c>
      <c r="J80" s="41" t="s">
        <v>16</v>
      </c>
      <c r="K80" s="41" t="s">
        <v>612</v>
      </c>
      <c r="L80" s="92">
        <v>22</v>
      </c>
      <c r="M80" s="92">
        <v>22</v>
      </c>
      <c r="N80" s="92">
        <v>100</v>
      </c>
      <c r="O80" s="308" t="s">
        <v>62</v>
      </c>
      <c r="P80" s="3" t="s">
        <v>63</v>
      </c>
      <c r="Q80" s="2">
        <v>1660.2</v>
      </c>
      <c r="R80" s="5" t="s">
        <v>24</v>
      </c>
      <c r="S80" s="3" t="s">
        <v>25</v>
      </c>
      <c r="T80" s="303" t="s">
        <v>1417</v>
      </c>
      <c r="U80" s="205" t="s">
        <v>1417</v>
      </c>
      <c r="V80" s="72" t="s">
        <v>633</v>
      </c>
    </row>
    <row r="81" spans="1:22" s="189" customFormat="1" ht="36">
      <c r="A81" s="93" t="s">
        <v>734</v>
      </c>
      <c r="B81" s="3" t="s">
        <v>1243</v>
      </c>
      <c r="C81" s="93" t="s">
        <v>221</v>
      </c>
      <c r="D81" s="93" t="s">
        <v>632</v>
      </c>
      <c r="E81" s="205" t="s">
        <v>1289</v>
      </c>
      <c r="F81" s="112" t="s">
        <v>1299</v>
      </c>
      <c r="G81" s="40" t="s">
        <v>11</v>
      </c>
      <c r="H81" s="5" t="s">
        <v>612</v>
      </c>
      <c r="I81" s="37" t="s">
        <v>15</v>
      </c>
      <c r="J81" s="41" t="s">
        <v>16</v>
      </c>
      <c r="K81" s="41" t="s">
        <v>612</v>
      </c>
      <c r="L81" s="92">
        <v>22</v>
      </c>
      <c r="M81" s="92">
        <v>22</v>
      </c>
      <c r="N81" s="92">
        <v>100</v>
      </c>
      <c r="O81" s="308" t="s">
        <v>62</v>
      </c>
      <c r="P81" s="3" t="s">
        <v>63</v>
      </c>
      <c r="Q81" s="2">
        <v>3273.01</v>
      </c>
      <c r="R81" s="5" t="s">
        <v>24</v>
      </c>
      <c r="S81" s="3" t="s">
        <v>25</v>
      </c>
      <c r="T81" s="303" t="s">
        <v>1417</v>
      </c>
      <c r="U81" s="205" t="s">
        <v>1417</v>
      </c>
      <c r="V81" s="72" t="s">
        <v>633</v>
      </c>
    </row>
    <row r="82" spans="1:22" s="189" customFormat="1" ht="36">
      <c r="A82" s="93" t="s">
        <v>735</v>
      </c>
      <c r="B82" s="3" t="s">
        <v>1243</v>
      </c>
      <c r="C82" s="93" t="s">
        <v>221</v>
      </c>
      <c r="D82" s="93" t="s">
        <v>632</v>
      </c>
      <c r="E82" s="205" t="s">
        <v>1289</v>
      </c>
      <c r="F82" s="112" t="s">
        <v>1299</v>
      </c>
      <c r="G82" s="40" t="s">
        <v>11</v>
      </c>
      <c r="H82" s="5" t="s">
        <v>612</v>
      </c>
      <c r="I82" s="37" t="s">
        <v>15</v>
      </c>
      <c r="J82" s="41" t="s">
        <v>16</v>
      </c>
      <c r="K82" s="41" t="s">
        <v>612</v>
      </c>
      <c r="L82" s="92">
        <v>22</v>
      </c>
      <c r="M82" s="92">
        <v>22</v>
      </c>
      <c r="N82" s="92">
        <v>100</v>
      </c>
      <c r="O82" s="308" t="s">
        <v>62</v>
      </c>
      <c r="P82" s="3" t="s">
        <v>63</v>
      </c>
      <c r="Q82" s="2">
        <v>20659.95</v>
      </c>
      <c r="R82" s="5" t="s">
        <v>24</v>
      </c>
      <c r="S82" s="3" t="s">
        <v>25</v>
      </c>
      <c r="T82" s="303" t="s">
        <v>1417</v>
      </c>
      <c r="U82" s="205" t="s">
        <v>1417</v>
      </c>
      <c r="V82" s="72" t="s">
        <v>633</v>
      </c>
    </row>
    <row r="83" spans="1:22" s="189" customFormat="1" ht="36">
      <c r="A83" s="93" t="s">
        <v>736</v>
      </c>
      <c r="B83" s="3" t="s">
        <v>1243</v>
      </c>
      <c r="C83" s="93" t="s">
        <v>221</v>
      </c>
      <c r="D83" s="93" t="s">
        <v>632</v>
      </c>
      <c r="E83" s="205" t="s">
        <v>1289</v>
      </c>
      <c r="F83" s="112" t="s">
        <v>1299</v>
      </c>
      <c r="G83" s="40" t="s">
        <v>11</v>
      </c>
      <c r="H83" s="5" t="s">
        <v>612</v>
      </c>
      <c r="I83" s="37" t="s">
        <v>15</v>
      </c>
      <c r="J83" s="41" t="s">
        <v>16</v>
      </c>
      <c r="K83" s="41" t="s">
        <v>612</v>
      </c>
      <c r="L83" s="92">
        <v>22</v>
      </c>
      <c r="M83" s="92">
        <v>22</v>
      </c>
      <c r="N83" s="92">
        <v>100</v>
      </c>
      <c r="O83" s="308" t="s">
        <v>62</v>
      </c>
      <c r="P83" s="3" t="s">
        <v>63</v>
      </c>
      <c r="Q83" s="2">
        <v>1318.09</v>
      </c>
      <c r="R83" s="5" t="s">
        <v>24</v>
      </c>
      <c r="S83" s="3" t="s">
        <v>25</v>
      </c>
      <c r="T83" s="303" t="s">
        <v>1417</v>
      </c>
      <c r="U83" s="205" t="s">
        <v>1417</v>
      </c>
      <c r="V83" s="72" t="s">
        <v>633</v>
      </c>
    </row>
    <row r="84" spans="1:22" s="189" customFormat="1" ht="72">
      <c r="A84" s="5" t="s">
        <v>737</v>
      </c>
      <c r="B84" s="3" t="s">
        <v>1243</v>
      </c>
      <c r="C84" s="5" t="s">
        <v>334</v>
      </c>
      <c r="D84" s="5" t="s">
        <v>738</v>
      </c>
      <c r="E84" s="205" t="s">
        <v>1289</v>
      </c>
      <c r="F84" s="205" t="s">
        <v>1289</v>
      </c>
      <c r="G84" s="40" t="s">
        <v>11</v>
      </c>
      <c r="H84" s="5" t="s">
        <v>739</v>
      </c>
      <c r="I84" s="37" t="s">
        <v>15</v>
      </c>
      <c r="J84" s="41" t="s">
        <v>18</v>
      </c>
      <c r="K84" s="41" t="s">
        <v>612</v>
      </c>
      <c r="L84" s="92" t="s">
        <v>1292</v>
      </c>
      <c r="M84" s="92" t="s">
        <v>1292</v>
      </c>
      <c r="N84" s="92" t="s">
        <v>1292</v>
      </c>
      <c r="O84" s="307" t="s">
        <v>63</v>
      </c>
      <c r="P84" s="3" t="s">
        <v>63</v>
      </c>
      <c r="Q84" s="2" t="s">
        <v>1292</v>
      </c>
      <c r="R84" s="5" t="s">
        <v>24</v>
      </c>
      <c r="S84" s="93" t="s">
        <v>1422</v>
      </c>
      <c r="T84" s="303" t="s">
        <v>1417</v>
      </c>
      <c r="U84" s="5">
        <v>2011</v>
      </c>
      <c r="V84" s="72" t="s">
        <v>740</v>
      </c>
    </row>
    <row r="85" spans="1:22" s="189" customFormat="1" ht="36">
      <c r="A85" s="93" t="s">
        <v>741</v>
      </c>
      <c r="B85" s="3" t="s">
        <v>1243</v>
      </c>
      <c r="C85" s="93" t="s">
        <v>221</v>
      </c>
      <c r="D85" s="93" t="s">
        <v>632</v>
      </c>
      <c r="E85" s="205" t="s">
        <v>1289</v>
      </c>
      <c r="F85" s="112" t="s">
        <v>1299</v>
      </c>
      <c r="G85" s="40" t="s">
        <v>11</v>
      </c>
      <c r="H85" s="5" t="s">
        <v>612</v>
      </c>
      <c r="I85" s="37" t="s">
        <v>15</v>
      </c>
      <c r="J85" s="41" t="s">
        <v>16</v>
      </c>
      <c r="K85" s="41" t="s">
        <v>612</v>
      </c>
      <c r="L85" s="92">
        <v>22</v>
      </c>
      <c r="M85" s="92">
        <v>22</v>
      </c>
      <c r="N85" s="92">
        <v>100</v>
      </c>
      <c r="O85" s="308" t="s">
        <v>62</v>
      </c>
      <c r="P85" s="3" t="s">
        <v>63</v>
      </c>
      <c r="Q85" s="2">
        <v>7908.54</v>
      </c>
      <c r="R85" s="5" t="s">
        <v>24</v>
      </c>
      <c r="S85" s="3" t="s">
        <v>25</v>
      </c>
      <c r="T85" s="303" t="s">
        <v>1417</v>
      </c>
      <c r="U85" s="205" t="s">
        <v>1417</v>
      </c>
      <c r="V85" s="72" t="s">
        <v>633</v>
      </c>
    </row>
    <row r="86" spans="1:22" s="189" customFormat="1" ht="36">
      <c r="A86" s="5" t="s">
        <v>1251</v>
      </c>
      <c r="B86" s="3" t="s">
        <v>1243</v>
      </c>
      <c r="C86" s="5" t="s">
        <v>908</v>
      </c>
      <c r="D86" s="319" t="s">
        <v>1252</v>
      </c>
      <c r="E86" s="110" t="s">
        <v>1299</v>
      </c>
      <c r="F86" s="110" t="s">
        <v>1299</v>
      </c>
      <c r="G86" s="40" t="s">
        <v>11</v>
      </c>
      <c r="H86" s="5" t="s">
        <v>619</v>
      </c>
      <c r="I86" s="37" t="s">
        <v>15</v>
      </c>
      <c r="J86" s="41" t="s">
        <v>18</v>
      </c>
      <c r="K86" s="41" t="s">
        <v>815</v>
      </c>
      <c r="L86" s="92">
        <v>103</v>
      </c>
      <c r="M86" s="92">
        <v>103</v>
      </c>
      <c r="N86" s="92">
        <v>100</v>
      </c>
      <c r="O86" s="308" t="s">
        <v>62</v>
      </c>
      <c r="P86" s="3" t="s">
        <v>63</v>
      </c>
      <c r="Q86" s="2">
        <v>6864.44</v>
      </c>
      <c r="R86" s="205" t="s">
        <v>1289</v>
      </c>
      <c r="S86" s="3" t="s">
        <v>25</v>
      </c>
      <c r="T86" s="303" t="s">
        <v>1417</v>
      </c>
      <c r="U86" s="205" t="s">
        <v>1417</v>
      </c>
      <c r="V86" s="205" t="s">
        <v>1417</v>
      </c>
    </row>
    <row r="87" spans="1:22" s="189" customFormat="1" ht="36">
      <c r="A87" s="5" t="s">
        <v>742</v>
      </c>
      <c r="B87" s="3" t="s">
        <v>1243</v>
      </c>
      <c r="C87" s="5" t="s">
        <v>100</v>
      </c>
      <c r="D87" s="5" t="s">
        <v>727</v>
      </c>
      <c r="E87" s="205" t="s">
        <v>1289</v>
      </c>
      <c r="F87" s="205" t="s">
        <v>1289</v>
      </c>
      <c r="G87" s="40" t="s">
        <v>11</v>
      </c>
      <c r="H87" s="5" t="s">
        <v>612</v>
      </c>
      <c r="I87" s="37" t="s">
        <v>15</v>
      </c>
      <c r="J87" s="41" t="s">
        <v>18</v>
      </c>
      <c r="K87" s="41" t="s">
        <v>815</v>
      </c>
      <c r="L87" s="92">
        <v>22</v>
      </c>
      <c r="M87" s="92">
        <v>22</v>
      </c>
      <c r="N87" s="92">
        <v>100</v>
      </c>
      <c r="O87" s="308" t="s">
        <v>62</v>
      </c>
      <c r="P87" s="3" t="s">
        <v>63</v>
      </c>
      <c r="Q87" s="2">
        <v>362.85</v>
      </c>
      <c r="R87" s="5" t="s">
        <v>24</v>
      </c>
      <c r="S87" s="3" t="s">
        <v>25</v>
      </c>
      <c r="T87" s="303" t="s">
        <v>1417</v>
      </c>
      <c r="U87" s="205" t="s">
        <v>1417</v>
      </c>
      <c r="V87" s="5" t="s">
        <v>728</v>
      </c>
    </row>
    <row r="88" spans="1:22" s="189" customFormat="1" ht="24">
      <c r="A88" s="37" t="s">
        <v>1278</v>
      </c>
      <c r="B88" s="3" t="s">
        <v>1243</v>
      </c>
      <c r="C88" s="51" t="s">
        <v>1300</v>
      </c>
      <c r="D88" s="51" t="s">
        <v>1300</v>
      </c>
      <c r="E88" s="205" t="s">
        <v>1289</v>
      </c>
      <c r="F88" s="205" t="s">
        <v>1289</v>
      </c>
      <c r="G88" s="51" t="s">
        <v>1300</v>
      </c>
      <c r="H88" s="51" t="s">
        <v>1300</v>
      </c>
      <c r="I88" s="51" t="s">
        <v>1300</v>
      </c>
      <c r="J88" s="5" t="s">
        <v>18</v>
      </c>
      <c r="K88" s="3" t="s">
        <v>883</v>
      </c>
      <c r="L88" s="305">
        <v>4200</v>
      </c>
      <c r="M88" s="315">
        <v>4200</v>
      </c>
      <c r="N88" s="92">
        <v>100</v>
      </c>
      <c r="O88" s="307" t="s">
        <v>63</v>
      </c>
      <c r="P88" s="205" t="s">
        <v>1289</v>
      </c>
      <c r="Q88" s="92" t="s">
        <v>1568</v>
      </c>
      <c r="R88" s="47" t="s">
        <v>210</v>
      </c>
      <c r="S88" s="51" t="s">
        <v>1300</v>
      </c>
      <c r="T88" s="93" t="s">
        <v>1300</v>
      </c>
      <c r="U88" s="51" t="s">
        <v>1300</v>
      </c>
      <c r="V88" s="316" t="s">
        <v>1417</v>
      </c>
    </row>
    <row r="89" spans="1:22" s="189" customFormat="1" ht="60">
      <c r="A89" s="5" t="s">
        <v>743</v>
      </c>
      <c r="B89" s="3" t="s">
        <v>1243</v>
      </c>
      <c r="C89" s="4" t="s">
        <v>854</v>
      </c>
      <c r="D89" s="5" t="s">
        <v>744</v>
      </c>
      <c r="E89" s="205" t="s">
        <v>1289</v>
      </c>
      <c r="F89" s="112" t="s">
        <v>1299</v>
      </c>
      <c r="G89" s="40" t="s">
        <v>11</v>
      </c>
      <c r="H89" s="5" t="s">
        <v>745</v>
      </c>
      <c r="I89" s="37" t="s">
        <v>15</v>
      </c>
      <c r="J89" s="41" t="s">
        <v>18</v>
      </c>
      <c r="K89" s="41" t="s">
        <v>612</v>
      </c>
      <c r="L89" s="92">
        <v>69</v>
      </c>
      <c r="M89" s="92">
        <v>69</v>
      </c>
      <c r="N89" s="92">
        <v>100</v>
      </c>
      <c r="O89" s="308" t="s">
        <v>62</v>
      </c>
      <c r="P89" s="3" t="s">
        <v>63</v>
      </c>
      <c r="Q89" s="2">
        <v>3027</v>
      </c>
      <c r="R89" s="5" t="s">
        <v>24</v>
      </c>
      <c r="S89" s="3" t="s">
        <v>25</v>
      </c>
      <c r="T89" s="303" t="s">
        <v>1417</v>
      </c>
      <c r="U89" s="205" t="s">
        <v>1417</v>
      </c>
      <c r="V89" s="72" t="s">
        <v>746</v>
      </c>
    </row>
    <row r="90" spans="1:22" s="189" customFormat="1" ht="48">
      <c r="A90" s="5" t="s">
        <v>1249</v>
      </c>
      <c r="B90" s="3" t="s">
        <v>1243</v>
      </c>
      <c r="C90" s="5" t="s">
        <v>765</v>
      </c>
      <c r="D90" s="37" t="s">
        <v>1250</v>
      </c>
      <c r="E90" s="205" t="s">
        <v>1289</v>
      </c>
      <c r="F90" s="205" t="s">
        <v>1289</v>
      </c>
      <c r="G90" s="40" t="s">
        <v>11</v>
      </c>
      <c r="H90" s="205" t="s">
        <v>1418</v>
      </c>
      <c r="I90" s="37" t="s">
        <v>812</v>
      </c>
      <c r="J90" s="41" t="s">
        <v>18</v>
      </c>
      <c r="K90" s="41" t="s">
        <v>19</v>
      </c>
      <c r="L90" s="92">
        <v>422</v>
      </c>
      <c r="M90" s="92">
        <v>238</v>
      </c>
      <c r="N90" s="92">
        <v>56.39810426540285</v>
      </c>
      <c r="O90" s="307" t="s">
        <v>63</v>
      </c>
      <c r="P90" s="205" t="s">
        <v>1289</v>
      </c>
      <c r="Q90" s="2">
        <v>803.46</v>
      </c>
      <c r="R90" s="205" t="s">
        <v>1289</v>
      </c>
      <c r="S90" s="3" t="s">
        <v>25</v>
      </c>
      <c r="T90" s="303" t="s">
        <v>1417</v>
      </c>
      <c r="U90" s="205" t="s">
        <v>1417</v>
      </c>
      <c r="V90" s="72" t="s">
        <v>750</v>
      </c>
    </row>
    <row r="91" spans="1:22" s="189" customFormat="1" ht="24">
      <c r="A91" s="5" t="s">
        <v>1247</v>
      </c>
      <c r="B91" s="3" t="s">
        <v>1243</v>
      </c>
      <c r="C91" s="5" t="s">
        <v>27</v>
      </c>
      <c r="D91" s="57" t="s">
        <v>1248</v>
      </c>
      <c r="E91" s="110" t="s">
        <v>1299</v>
      </c>
      <c r="F91" s="205" t="s">
        <v>1289</v>
      </c>
      <c r="G91" s="40" t="s">
        <v>11</v>
      </c>
      <c r="H91" s="5" t="s">
        <v>760</v>
      </c>
      <c r="I91" s="37" t="s">
        <v>15</v>
      </c>
      <c r="J91" s="41" t="s">
        <v>16</v>
      </c>
      <c r="K91" s="41" t="s">
        <v>612</v>
      </c>
      <c r="L91" s="92">
        <v>22</v>
      </c>
      <c r="M91" s="92">
        <v>22</v>
      </c>
      <c r="N91" s="92">
        <v>100</v>
      </c>
      <c r="O91" s="308" t="s">
        <v>62</v>
      </c>
      <c r="P91" s="205" t="s">
        <v>1289</v>
      </c>
      <c r="Q91" s="2">
        <v>3584.02</v>
      </c>
      <c r="R91" s="205" t="s">
        <v>1289</v>
      </c>
      <c r="S91" s="3" t="s">
        <v>25</v>
      </c>
      <c r="T91" s="303" t="s">
        <v>1417</v>
      </c>
      <c r="U91" s="205" t="s">
        <v>1417</v>
      </c>
      <c r="V91" s="205" t="s">
        <v>1417</v>
      </c>
    </row>
    <row r="92" spans="1:22" s="189" customFormat="1" ht="48">
      <c r="A92" s="5" t="s">
        <v>747</v>
      </c>
      <c r="B92" s="3" t="s">
        <v>1243</v>
      </c>
      <c r="C92" s="5" t="s">
        <v>100</v>
      </c>
      <c r="D92" s="5" t="s">
        <v>748</v>
      </c>
      <c r="E92" s="205" t="s">
        <v>1289</v>
      </c>
      <c r="F92" s="205" t="s">
        <v>1289</v>
      </c>
      <c r="G92" s="40" t="s">
        <v>11</v>
      </c>
      <c r="H92" s="5" t="s">
        <v>749</v>
      </c>
      <c r="I92" s="37" t="s">
        <v>14</v>
      </c>
      <c r="J92" s="41" t="s">
        <v>18</v>
      </c>
      <c r="K92" s="41" t="s">
        <v>612</v>
      </c>
      <c r="L92" s="92">
        <v>400</v>
      </c>
      <c r="M92" s="92">
        <v>400</v>
      </c>
      <c r="N92" s="92">
        <v>100</v>
      </c>
      <c r="O92" s="308" t="s">
        <v>62</v>
      </c>
      <c r="P92" s="3" t="s">
        <v>63</v>
      </c>
      <c r="Q92" s="2">
        <v>912.45</v>
      </c>
      <c r="R92" s="5" t="s">
        <v>24</v>
      </c>
      <c r="S92" s="5" t="s">
        <v>294</v>
      </c>
      <c r="T92" s="303" t="s">
        <v>1417</v>
      </c>
      <c r="U92" s="205" t="s">
        <v>1417</v>
      </c>
      <c r="V92" s="72" t="s">
        <v>750</v>
      </c>
    </row>
    <row r="93" spans="1:22" s="189" customFormat="1" ht="60">
      <c r="A93" s="93" t="s">
        <v>1275</v>
      </c>
      <c r="B93" s="5" t="s">
        <v>1243</v>
      </c>
      <c r="C93" s="205" t="s">
        <v>1289</v>
      </c>
      <c r="D93" s="57" t="s">
        <v>1276</v>
      </c>
      <c r="E93" s="110" t="s">
        <v>1299</v>
      </c>
      <c r="F93" s="110" t="s">
        <v>1299</v>
      </c>
      <c r="G93" s="51" t="s">
        <v>8</v>
      </c>
      <c r="H93" s="205" t="s">
        <v>1418</v>
      </c>
      <c r="I93" s="302" t="s">
        <v>1289</v>
      </c>
      <c r="J93" s="3" t="s">
        <v>18</v>
      </c>
      <c r="K93" s="320" t="s">
        <v>1418</v>
      </c>
      <c r="L93" s="320" t="s">
        <v>1418</v>
      </c>
      <c r="M93" s="320" t="s">
        <v>1418</v>
      </c>
      <c r="N93" s="320" t="s">
        <v>1418</v>
      </c>
      <c r="O93" s="308" t="s">
        <v>62</v>
      </c>
      <c r="P93" s="320" t="s">
        <v>1418</v>
      </c>
      <c r="Q93" s="2">
        <v>37500</v>
      </c>
      <c r="R93" s="5" t="s">
        <v>24</v>
      </c>
      <c r="S93" s="93" t="s">
        <v>53</v>
      </c>
      <c r="T93" s="303" t="s">
        <v>1417</v>
      </c>
      <c r="U93" s="205" t="s">
        <v>1417</v>
      </c>
      <c r="V93" s="205" t="s">
        <v>1417</v>
      </c>
    </row>
    <row r="94" spans="1:22" s="189" customFormat="1" ht="48">
      <c r="A94" s="5" t="s">
        <v>751</v>
      </c>
      <c r="B94" s="3" t="s">
        <v>1243</v>
      </c>
      <c r="C94" s="5" t="s">
        <v>908</v>
      </c>
      <c r="D94" s="93" t="s">
        <v>752</v>
      </c>
      <c r="E94" s="205" t="s">
        <v>1289</v>
      </c>
      <c r="F94" s="112" t="s">
        <v>1299</v>
      </c>
      <c r="G94" s="40" t="s">
        <v>11</v>
      </c>
      <c r="H94" s="5" t="s">
        <v>619</v>
      </c>
      <c r="I94" s="37" t="s">
        <v>15</v>
      </c>
      <c r="J94" s="41" t="s">
        <v>18</v>
      </c>
      <c r="K94" s="41" t="s">
        <v>612</v>
      </c>
      <c r="L94" s="92">
        <v>103</v>
      </c>
      <c r="M94" s="92">
        <v>103</v>
      </c>
      <c r="N94" s="92">
        <v>100</v>
      </c>
      <c r="O94" s="308" t="s">
        <v>62</v>
      </c>
      <c r="P94" s="3" t="s">
        <v>63</v>
      </c>
      <c r="Q94" s="2">
        <v>2288.15</v>
      </c>
      <c r="R94" s="5" t="s">
        <v>24</v>
      </c>
      <c r="S94" s="3" t="s">
        <v>25</v>
      </c>
      <c r="T94" s="303" t="s">
        <v>1417</v>
      </c>
      <c r="U94" s="205" t="s">
        <v>1417</v>
      </c>
      <c r="V94" s="5" t="s">
        <v>613</v>
      </c>
    </row>
    <row r="95" spans="1:22" s="189" customFormat="1" ht="48">
      <c r="A95" s="5" t="s">
        <v>755</v>
      </c>
      <c r="B95" s="3" t="s">
        <v>1243</v>
      </c>
      <c r="C95" s="5" t="s">
        <v>100</v>
      </c>
      <c r="D95" s="5" t="s">
        <v>756</v>
      </c>
      <c r="E95" s="205" t="s">
        <v>1289</v>
      </c>
      <c r="F95" s="205" t="s">
        <v>1289</v>
      </c>
      <c r="G95" s="40" t="s">
        <v>11</v>
      </c>
      <c r="H95" s="5" t="s">
        <v>757</v>
      </c>
      <c r="I95" s="37" t="s">
        <v>812</v>
      </c>
      <c r="J95" s="41" t="s">
        <v>18</v>
      </c>
      <c r="K95" s="41" t="s">
        <v>612</v>
      </c>
      <c r="L95" s="92">
        <v>320</v>
      </c>
      <c r="M95" s="92">
        <v>290</v>
      </c>
      <c r="N95" s="92">
        <v>90.625</v>
      </c>
      <c r="O95" s="308" t="s">
        <v>62</v>
      </c>
      <c r="P95" s="3" t="s">
        <v>62</v>
      </c>
      <c r="Q95" s="2">
        <v>354.79</v>
      </c>
      <c r="R95" s="5" t="s">
        <v>24</v>
      </c>
      <c r="S95" s="5" t="s">
        <v>31</v>
      </c>
      <c r="T95" s="303" t="s">
        <v>1417</v>
      </c>
      <c r="U95" s="205" t="s">
        <v>1417</v>
      </c>
      <c r="V95" s="72" t="s">
        <v>750</v>
      </c>
    </row>
    <row r="96" spans="1:22" s="189" customFormat="1" ht="48">
      <c r="A96" s="311" t="s">
        <v>1264</v>
      </c>
      <c r="B96" s="3" t="s">
        <v>1243</v>
      </c>
      <c r="C96" s="5" t="s">
        <v>100</v>
      </c>
      <c r="D96" s="37" t="s">
        <v>1265</v>
      </c>
      <c r="E96" s="205" t="s">
        <v>1289</v>
      </c>
      <c r="F96" s="205" t="s">
        <v>1289</v>
      </c>
      <c r="G96" s="51" t="s">
        <v>11</v>
      </c>
      <c r="H96" s="205" t="s">
        <v>1418</v>
      </c>
      <c r="I96" s="37" t="s">
        <v>770</v>
      </c>
      <c r="J96" s="3" t="s">
        <v>18</v>
      </c>
      <c r="K96" s="3" t="s">
        <v>883</v>
      </c>
      <c r="L96" s="305">
        <v>300</v>
      </c>
      <c r="M96" s="305">
        <v>300</v>
      </c>
      <c r="N96" s="92">
        <v>100</v>
      </c>
      <c r="O96" s="307" t="s">
        <v>63</v>
      </c>
      <c r="P96" s="205" t="s">
        <v>1289</v>
      </c>
      <c r="Q96" s="312" t="s">
        <v>1585</v>
      </c>
      <c r="R96" s="3" t="s">
        <v>24</v>
      </c>
      <c r="S96" s="93" t="s">
        <v>1422</v>
      </c>
      <c r="T96" s="303" t="s">
        <v>1417</v>
      </c>
      <c r="U96" s="205" t="s">
        <v>1417</v>
      </c>
      <c r="V96" s="205" t="s">
        <v>1417</v>
      </c>
    </row>
    <row r="97" spans="1:22" s="189" customFormat="1" ht="84">
      <c r="A97" s="311" t="s">
        <v>1269</v>
      </c>
      <c r="B97" s="3" t="s">
        <v>1243</v>
      </c>
      <c r="C97" s="205" t="s">
        <v>1289</v>
      </c>
      <c r="D97" s="37" t="s">
        <v>1270</v>
      </c>
      <c r="E97" s="205" t="s">
        <v>1289</v>
      </c>
      <c r="F97" s="205" t="s">
        <v>1289</v>
      </c>
      <c r="G97" s="51" t="s">
        <v>11</v>
      </c>
      <c r="H97" s="205" t="s">
        <v>1418</v>
      </c>
      <c r="I97" s="37" t="s">
        <v>1029</v>
      </c>
      <c r="J97" s="3" t="s">
        <v>18</v>
      </c>
      <c r="K97" s="3" t="s">
        <v>1060</v>
      </c>
      <c r="L97" s="305">
        <v>23000</v>
      </c>
      <c r="M97" s="305">
        <v>17000</v>
      </c>
      <c r="N97" s="92">
        <v>73.91304347826086</v>
      </c>
      <c r="O97" s="308" t="s">
        <v>62</v>
      </c>
      <c r="P97" s="205" t="s">
        <v>1289</v>
      </c>
      <c r="Q97" s="312" t="s">
        <v>1586</v>
      </c>
      <c r="R97" s="3" t="s">
        <v>24</v>
      </c>
      <c r="S97" s="3" t="s">
        <v>25</v>
      </c>
      <c r="T97" s="303" t="s">
        <v>1417</v>
      </c>
      <c r="U97" s="205" t="s">
        <v>1417</v>
      </c>
      <c r="V97" s="69" t="s">
        <v>1271</v>
      </c>
    </row>
    <row r="98" spans="1:22" s="189" customFormat="1" ht="48">
      <c r="A98" s="5" t="s">
        <v>753</v>
      </c>
      <c r="B98" s="3" t="s">
        <v>1243</v>
      </c>
      <c r="C98" s="5" t="s">
        <v>60</v>
      </c>
      <c r="D98" s="5" t="s">
        <v>754</v>
      </c>
      <c r="E98" s="205" t="s">
        <v>1289</v>
      </c>
      <c r="F98" s="205" t="s">
        <v>1289</v>
      </c>
      <c r="G98" s="40" t="s">
        <v>11</v>
      </c>
      <c r="H98" s="5" t="s">
        <v>19</v>
      </c>
      <c r="I98" s="37" t="s">
        <v>13</v>
      </c>
      <c r="J98" s="41" t="s">
        <v>16</v>
      </c>
      <c r="K98" s="41" t="s">
        <v>19</v>
      </c>
      <c r="L98" s="92">
        <v>134</v>
      </c>
      <c r="M98" s="92">
        <v>128</v>
      </c>
      <c r="N98" s="92">
        <v>95.522388059701484</v>
      </c>
      <c r="O98" s="308" t="s">
        <v>62</v>
      </c>
      <c r="P98" s="3" t="s">
        <v>63</v>
      </c>
      <c r="Q98" s="2">
        <v>644.88</v>
      </c>
      <c r="R98" s="5" t="s">
        <v>24</v>
      </c>
      <c r="S98" s="5" t="s">
        <v>37</v>
      </c>
      <c r="T98" s="303" t="s">
        <v>1417</v>
      </c>
      <c r="U98" s="205" t="s">
        <v>1417</v>
      </c>
      <c r="V98" s="72" t="s">
        <v>626</v>
      </c>
    </row>
    <row r="99" spans="1:22" s="189" customFormat="1" ht="120">
      <c r="A99" s="5" t="s">
        <v>1245</v>
      </c>
      <c r="B99" s="3" t="s">
        <v>1243</v>
      </c>
      <c r="C99" s="5" t="s">
        <v>60</v>
      </c>
      <c r="D99" s="37" t="s">
        <v>1246</v>
      </c>
      <c r="E99" s="112" t="s">
        <v>1299</v>
      </c>
      <c r="F99" s="205" t="s">
        <v>1289</v>
      </c>
      <c r="G99" s="40" t="s">
        <v>11</v>
      </c>
      <c r="H99" s="5" t="s">
        <v>19</v>
      </c>
      <c r="I99" s="37" t="s">
        <v>13</v>
      </c>
      <c r="J99" s="302" t="s">
        <v>1289</v>
      </c>
      <c r="K99" s="5" t="s">
        <v>19</v>
      </c>
      <c r="L99" s="92">
        <v>26</v>
      </c>
      <c r="M99" s="92">
        <v>21</v>
      </c>
      <c r="N99" s="92">
        <v>80.769230769230774</v>
      </c>
      <c r="O99" s="308" t="s">
        <v>62</v>
      </c>
      <c r="P99" s="3" t="s">
        <v>63</v>
      </c>
      <c r="Q99" s="2">
        <v>101.06</v>
      </c>
      <c r="R99" s="5" t="s">
        <v>24</v>
      </c>
      <c r="S99" s="5" t="s">
        <v>37</v>
      </c>
      <c r="T99" s="303" t="s">
        <v>1417</v>
      </c>
      <c r="U99" s="205" t="s">
        <v>1417</v>
      </c>
      <c r="V99" s="72" t="s">
        <v>626</v>
      </c>
    </row>
    <row r="100" spans="1:22" s="189" customFormat="1" ht="48">
      <c r="A100" s="4" t="s">
        <v>758</v>
      </c>
      <c r="B100" s="3" t="s">
        <v>1243</v>
      </c>
      <c r="C100" s="205" t="s">
        <v>1289</v>
      </c>
      <c r="D100" s="5" t="s">
        <v>759</v>
      </c>
      <c r="E100" s="205" t="s">
        <v>1289</v>
      </c>
      <c r="F100" s="205" t="s">
        <v>1289</v>
      </c>
      <c r="G100" s="40" t="s">
        <v>11</v>
      </c>
      <c r="H100" s="5" t="s">
        <v>760</v>
      </c>
      <c r="I100" s="302" t="s">
        <v>1289</v>
      </c>
      <c r="J100" s="41" t="s">
        <v>18</v>
      </c>
      <c r="K100" s="41" t="s">
        <v>19</v>
      </c>
      <c r="L100" s="92">
        <v>22</v>
      </c>
      <c r="M100" s="92">
        <v>22</v>
      </c>
      <c r="N100" s="92">
        <v>100</v>
      </c>
      <c r="O100" s="37" t="s">
        <v>63</v>
      </c>
      <c r="P100" s="3" t="s">
        <v>63</v>
      </c>
      <c r="Q100" s="2">
        <v>1954.92</v>
      </c>
      <c r="R100" s="5" t="s">
        <v>24</v>
      </c>
      <c r="S100" s="3" t="s">
        <v>25</v>
      </c>
      <c r="T100" s="303" t="s">
        <v>1417</v>
      </c>
      <c r="U100" s="205" t="s">
        <v>1417</v>
      </c>
      <c r="V100" s="72" t="s">
        <v>659</v>
      </c>
    </row>
  </sheetData>
  <protectedRanges>
    <protectedRange sqref="T7:U7" name="Range1_3_4_1"/>
    <protectedRange sqref="T8:U8" name="Range1_3_4_1_1"/>
    <protectedRange sqref="T9:U11" name="Range1_3_4_1_3"/>
    <protectedRange sqref="T13:U13" name="Range1_3_4_1_4"/>
    <protectedRange sqref="T17:U17" name="Range1_3_4_1_5"/>
    <protectedRange sqref="T18:U18" name="Range1_3_4_1_6"/>
    <protectedRange sqref="T19:U20" name="Range1_3_4_1_7"/>
    <protectedRange sqref="T21:U22" name="Range1_3_4_1_8"/>
    <protectedRange sqref="T23:U23" name="Range1_3_4_1_9"/>
    <protectedRange sqref="T24:U24" name="Range1_3_4_1_10"/>
    <protectedRange sqref="T25:U25" name="Range1_3_4_1_11"/>
    <protectedRange sqref="T26:U26" name="Range1_3_4_1_12"/>
    <protectedRange sqref="U27" name="Range1_3_4_1_13"/>
    <protectedRange sqref="U28" name="Range1_3_4_1_14"/>
    <protectedRange sqref="T31:U33" name="Range1_3_4_1_15"/>
    <protectedRange sqref="T34:U34" name="Range1_3_4_1_16"/>
    <protectedRange sqref="T35:U36" name="Range1_3_4_1_17"/>
    <protectedRange sqref="U37" name="Range1_3_4_1_18"/>
    <protectedRange sqref="E39 C39 G39" name="Range1_3_4_1_1_1"/>
    <protectedRange sqref="C40 E40:G40" name="Range1_3_1_4"/>
    <protectedRange sqref="U41" name="Range1_3_4_1_19"/>
    <protectedRange sqref="E41 C41" name="Range1_3_5_1"/>
    <protectedRange sqref="T42:U42" name="Range1_3_4_1_20"/>
    <protectedRange sqref="T43:U43" name="Range1_3_4_1_21"/>
    <protectedRange sqref="U44" name="Range1_3_4_1_22"/>
    <protectedRange sqref="U45" name="Range1_3_4_1_23"/>
    <protectedRange sqref="E45 C45 H45" name="Range1_3_20"/>
    <protectedRange sqref="A46 V46 J46:M46 Q46" name="Range1_3_2_1"/>
    <protectedRange sqref="T48:U48" name="Range1_3_4_1_24"/>
    <protectedRange sqref="A48" name="Range1_7"/>
    <protectedRange sqref="D48" name="Range1_1_4"/>
    <protectedRange sqref="H48" name="Range1_2_3"/>
    <protectedRange sqref="L48" name="Range1_3_31"/>
    <protectedRange sqref="M48" name="Range1_3_32"/>
    <protectedRange sqref="V48 Q48:R48" name="Range1_3_33"/>
    <protectedRange sqref="Q48" name="Range1_3_30"/>
    <protectedRange sqref="T49:U49" name="Range1_3_4_1_25"/>
    <protectedRange sqref="A49" name="Range1_7_1"/>
    <protectedRange sqref="D49" name="Range1_1_4_1"/>
    <protectedRange sqref="L49" name="Range1_3_31_1"/>
    <protectedRange sqref="M49" name="Range1_3_32_1"/>
    <protectedRange sqref="V49 Q49:R49" name="Range1_3_33_1"/>
    <protectedRange sqref="Q49" name="Range1_3_30_1"/>
    <protectedRange sqref="T50:U51" name="Range1_3_4_1_26"/>
    <protectedRange sqref="A50:A51" name="Range1_7_2"/>
    <protectedRange sqref="D50:D51" name="Range1_1_4_2"/>
    <protectedRange sqref="H50:H51" name="Range1_2_3_1"/>
    <protectedRange sqref="L50:L51" name="Range1_3_31_2"/>
    <protectedRange sqref="M50:M51" name="Range1_3_32_2"/>
    <protectedRange sqref="V50:V51 Q50:R51" name="Range1_3_33_2"/>
    <protectedRange sqref="Q50:Q51" name="Range1_3_30_2"/>
    <protectedRange sqref="T52:U52" name="Range1_3_4_1_27"/>
    <protectedRange sqref="A52" name="Range1_7_3"/>
    <protectedRange sqref="D52" name="Range1_1_4_3"/>
    <protectedRange sqref="L52" name="Range1_3_31_3"/>
    <protectedRange sqref="M52" name="Range1_3_32_3"/>
    <protectedRange sqref="V52 Q52:R52" name="Range1_3_33_3"/>
    <protectedRange sqref="Q52" name="Range1_3_30_3"/>
    <protectedRange sqref="T53:U53" name="Range1_3_4_1_28"/>
    <protectedRange sqref="A53" name="Range1_7_4"/>
    <protectedRange sqref="D53" name="Range1_1_4_4"/>
    <protectedRange sqref="H53" name="Range1_2_3_2"/>
    <protectedRange sqref="L53" name="Range1_3_31_4"/>
    <protectedRange sqref="M53" name="Range1_3_32_4"/>
    <protectedRange sqref="V53 Q53:S53" name="Range1_3_33_4"/>
    <protectedRange sqref="Q53" name="Range1_3_30_4"/>
    <protectedRange sqref="T54:U55" name="Range1_3_4_1_29"/>
    <protectedRange sqref="A54:A55" name="Range1_7_5"/>
    <protectedRange sqref="D54:D55" name="Range1_1_4_5"/>
    <protectedRange sqref="H54:H55" name="Range1_2_3_3"/>
    <protectedRange sqref="L54:L55" name="Range1_3_31_5"/>
    <protectedRange sqref="M54:M55" name="Range1_3_32_5"/>
    <protectedRange sqref="V54:V55 P55:Q55 Q54 R54:S55" name="Range1_3_33_5"/>
    <protectedRange sqref="Q54:Q55" name="Range1_3_30_5"/>
    <protectedRange sqref="T56:U57" name="Range1_3_4_1_30"/>
    <protectedRange sqref="A56:A57" name="Range1_7_6"/>
    <protectedRange sqref="D56:D57" name="Range1_1_4_6"/>
    <protectedRange sqref="H56:H57" name="Range1_2_3_4"/>
    <protectedRange sqref="L56:L57" name="Range1_3_31_6"/>
    <protectedRange sqref="M56:M57" name="Range1_3_32_6"/>
    <protectedRange sqref="V56:V57 Q56:S57" name="Range1_3_33_6"/>
    <protectedRange sqref="Q56:Q57" name="Range1_3_30_6"/>
    <protectedRange sqref="T58:U59" name="Range1_3_4_1_31"/>
    <protectedRange sqref="A58" name="Range1_7_7"/>
    <protectedRange sqref="D58" name="Range1_1_4_7"/>
    <protectedRange sqref="L58" name="Range1_3_31_7"/>
    <protectedRange sqref="M58" name="Range1_3_32_7"/>
    <protectedRange sqref="V58:V59 Q58:S58" name="Range1_3_33_7"/>
    <protectedRange sqref="Q58" name="Range1_3_30_7"/>
    <protectedRange sqref="T60" name="Range1_3_4_1_32"/>
    <protectedRange sqref="E60" name="Range1_3_35"/>
    <protectedRange sqref="E60" name="Range1_3_2_2_1_1"/>
    <protectedRange sqref="C60 E60" name="Range1_3_1_1_1_1_1"/>
    <protectedRange sqref="T61" name="Range1_3_4_1_33"/>
    <protectedRange sqref="T62:U67" name="Range1_3_4_1_34"/>
    <protectedRange sqref="T68:U68" name="Range1_3_4_1_35"/>
    <protectedRange sqref="A69:A70 C69:D70 F69:H69 G70:H70 J69:M70 V69:V70 Q69:R70" name="Range1_14_1_2"/>
    <protectedRange sqref="T69:U70" name="Range1_3_4_1_36"/>
    <protectedRange sqref="A71 D71 G71:H71 J71:M71 V71 Q71:R71" name="Range1_14_1_2_1"/>
    <protectedRange sqref="T71:U71" name="Range1_3_4_1_37"/>
    <protectedRange sqref="A72:A73 D72:E72 C73:D73 G72:H73 J72:M73 V73 Q72:R73" name="Range1_14_1_2_2"/>
    <protectedRange sqref="T72:U73" name="Range1_3_4_1_38"/>
    <protectedRange sqref="A74:A75 J74:M75 V74:V75 Q74:Q75" name="Range1_14_1_2_3"/>
    <protectedRange sqref="T76:T77" name="Range1_3_4_1_39"/>
    <protectedRange sqref="E100" name="Range1_3_1"/>
    <protectedRange sqref="G100" name="Range1_3_1_2"/>
  </protectedRanges>
  <dataConsolidate/>
  <mergeCells count="1">
    <mergeCell ref="C2:E4"/>
  </mergeCells>
  <conditionalFormatting sqref="F7:F13 S13 S24 S34 S37">
    <cfRule type="expression" dxfId="88" priority="15" stopIfTrue="1">
      <formula>#REF!="C"</formula>
    </cfRule>
  </conditionalFormatting>
  <conditionalFormatting sqref="F7:F12 S27 T28 S32:S33 E31:E33 S53:S58 S60 F64 F60:F62">
    <cfRule type="expression" dxfId="87" priority="14" stopIfTrue="1">
      <formula>#REF!="C"</formula>
    </cfRule>
  </conditionalFormatting>
  <conditionalFormatting sqref="F7 F14 V17:V22 E17:G22 E23:F23 G31:G32 E35 E37 F24:F38 J40 T37:T41 E39:E43 T44:T45 F44:F59 E61:F61 E64 E62 E69 F62:F75">
    <cfRule type="expression" dxfId="86" priority="13" stopIfTrue="1">
      <formula>#REF!="C"</formula>
    </cfRule>
  </conditionalFormatting>
  <conditionalFormatting sqref="G51 G60">
    <cfRule type="expression" dxfId="85" priority="12" stopIfTrue="1">
      <formula>#REF!="C"</formula>
    </cfRule>
  </conditionalFormatting>
  <conditionalFormatting sqref="G51 G60">
    <cfRule type="expression" dxfId="84" priority="11" stopIfTrue="1">
      <formula>#REF!="C"</formula>
    </cfRule>
  </conditionalFormatting>
  <conditionalFormatting sqref="G51 G60">
    <cfRule type="expression" dxfId="83" priority="10" stopIfTrue="1">
      <formula>#REF!="C"</formula>
    </cfRule>
  </conditionalFormatting>
  <conditionalFormatting sqref="I60">
    <cfRule type="expression" dxfId="82" priority="9" stopIfTrue="1">
      <formula>#REF!="C"</formula>
    </cfRule>
  </conditionalFormatting>
  <conditionalFormatting sqref="I60">
    <cfRule type="expression" dxfId="81" priority="8" stopIfTrue="1">
      <formula>#REF!="C"</formula>
    </cfRule>
  </conditionalFormatting>
  <conditionalFormatting sqref="I60">
    <cfRule type="expression" dxfId="80" priority="7" stopIfTrue="1">
      <formula>#REF!="C"</formula>
    </cfRule>
  </conditionalFormatting>
  <conditionalFormatting sqref="J60">
    <cfRule type="expression" dxfId="79" priority="6" stopIfTrue="1">
      <formula>#REF!="C"</formula>
    </cfRule>
  </conditionalFormatting>
  <conditionalFormatting sqref="J60">
    <cfRule type="expression" dxfId="78" priority="5" stopIfTrue="1">
      <formula>#REF!="C"</formula>
    </cfRule>
  </conditionalFormatting>
  <conditionalFormatting sqref="J60">
    <cfRule type="expression" dxfId="77" priority="4" stopIfTrue="1">
      <formula>#REF!="C"</formula>
    </cfRule>
  </conditionalFormatting>
  <conditionalFormatting sqref="K60">
    <cfRule type="expression" dxfId="76" priority="3" stopIfTrue="1">
      <formula>#REF!="C"</formula>
    </cfRule>
  </conditionalFormatting>
  <conditionalFormatting sqref="K60">
    <cfRule type="expression" dxfId="75" priority="2" stopIfTrue="1">
      <formula>#REF!="C"</formula>
    </cfRule>
  </conditionalFormatting>
  <conditionalFormatting sqref="K60">
    <cfRule type="expression" dxfId="74" priority="1" stopIfTrue="1">
      <formula>#REF!="C"</formula>
    </cfRule>
  </conditionalFormatting>
  <dataValidations count="16">
    <dataValidation type="list" allowBlank="1" showInputMessage="1" showErrorMessage="1" sqref="S8 S51 S88">
      <formula1>$AS$7:$AS$14</formula1>
    </dataValidation>
    <dataValidation type="list" allowBlank="1" showInputMessage="1" showErrorMessage="1" sqref="I76:I77">
      <formula1>$AV$7:$AV$13</formula1>
    </dataValidation>
    <dataValidation type="list" allowBlank="1" showInputMessage="1" showErrorMessage="1" sqref="J76:J77 J79:J81 J88:J90 J93:J99">
      <formula1>$AQ$7:$AQ$8</formula1>
    </dataValidation>
    <dataValidation type="list" allowBlank="1" showInputMessage="1" showErrorMessage="1" sqref="K76:K77 K79:K81 K88:K90 K94:K99">
      <formula1>$AU$7:$AU$8</formula1>
    </dataValidation>
    <dataValidation type="list" allowBlank="1" showInputMessage="1" showErrorMessage="1" sqref="O76:O78 T78:U78 O88:O89">
      <formula1>$BG$6:$BG$7</formula1>
    </dataValidation>
    <dataValidation type="list" allowBlank="1" showInputMessage="1" showErrorMessage="1" sqref="U76:U77 O79:O81 T79:U81 U88:U90 O93:O99 T94:U99">
      <formula1>$AW$7:$AW$8</formula1>
    </dataValidation>
    <dataValidation type="list" allowBlank="1" showInputMessage="1" showErrorMessage="1" sqref="S76:S77">
      <formula1>$AS$7:$AS$15</formula1>
    </dataValidation>
    <dataValidation type="list" allowBlank="1" showInputMessage="1" showErrorMessage="1" sqref="J78">
      <formula1>$BA$6:$BA$7</formula1>
    </dataValidation>
    <dataValidation type="list" allowBlank="1" showInputMessage="1" showErrorMessage="1" sqref="K78">
      <formula1>$BE$6:$BE$7</formula1>
    </dataValidation>
    <dataValidation type="list" allowBlank="1" showInputMessage="1" showErrorMessage="1" sqref="I79:I81 I88:I90 I93:I99">
      <formula1>$AV$7:$AV$12</formula1>
    </dataValidation>
    <dataValidation type="list" allowBlank="1" showInputMessage="1" showErrorMessage="1" sqref="I82:I87">
      <formula1>$AV$6:$AV$6</formula1>
    </dataValidation>
    <dataValidation type="list" allowBlank="1" showInputMessage="1" showErrorMessage="1" sqref="J82:J86">
      <formula1>$AQ$6:$AQ$6</formula1>
    </dataValidation>
    <dataValidation type="list" allowBlank="1" showInputMessage="1" showErrorMessage="1" sqref="K82:K87">
      <formula1>$AU$6:$AU$6</formula1>
    </dataValidation>
    <dataValidation type="list" allowBlank="1" showInputMessage="1" showErrorMessage="1" sqref="O82:O87 T82 U82:U87 T84">
      <formula1>$AW$6:$AW$6</formula1>
    </dataValidation>
    <dataValidation type="list" allowBlank="1" showInputMessage="1" showErrorMessage="1" sqref="S83 S86">
      <formula1>$AS$6:$AS$6</formula1>
    </dataValidation>
    <dataValidation type="list" allowBlank="1" showInputMessage="1" showErrorMessage="1" sqref="G100">
      <formula1>"UK, GB, England, Wales, Scotland, NI, International, England &amp; Wales, England &amp; Scotland, England Wales &amp; Scotland"</formula1>
    </dataValidation>
  </dataValidations>
  <hyperlinks>
    <hyperlink ref="V8" r:id="rId1"/>
    <hyperlink ref="E8" r:id="rId2"/>
    <hyperlink ref="F8" r:id="rId3"/>
    <hyperlink ref="F10" r:id="rId4"/>
    <hyperlink ref="F11" r:id="rId5"/>
    <hyperlink ref="F9" r:id="rId6"/>
    <hyperlink ref="V12" r:id="rId7" display="school.Stats@wales.gsi.gov.uk"/>
    <hyperlink ref="F13" r:id="rId8"/>
    <hyperlink ref="V13" r:id="rId9" display="Stats.finance@wales.gsi.gov.uk"/>
    <hyperlink ref="V15:V16" r:id="rId10" display="market.research@ofcom.org.uk"/>
    <hyperlink ref="F15" r:id="rId11"/>
    <hyperlink ref="F16" r:id="rId12"/>
    <hyperlink ref="V15" r:id="rId13" display="Stats.finance@wales.gsi.gov.uk"/>
    <hyperlink ref="V16" r:id="rId14" display="Stats.finance@wales.gsi.gov.uk"/>
    <hyperlink ref="F17" r:id="rId15"/>
    <hyperlink ref="V17" r:id="rId16" display="paul.hirst@education.gsi.gov.uk"/>
    <hyperlink ref="V18" r:id="rId17" display="paul.hirst@education.gsi.gov.uk"/>
    <hyperlink ref="F19" r:id="rId18"/>
    <hyperlink ref="F20" r:id="rId19"/>
    <hyperlink ref="V19" r:id="rId20" display="Stats.healthinfo@wales.gsi.gov.uk"/>
    <hyperlink ref="V19:V20" r:id="rId21" display="paul.hirst@education.gsi.gov.uk"/>
    <hyperlink ref="F21" r:id="rId22"/>
    <hyperlink ref="F22" r:id="rId23"/>
    <hyperlink ref="V21" r:id="rId24" display="stats.finance@wales.gsi.gov.uk"/>
    <hyperlink ref="V22" r:id="rId25" display="Stats.finance@wales.gsi.gov.uk"/>
    <hyperlink ref="V21:V22" r:id="rId26" display="paul.hirst@education.gsi.gov.uk"/>
    <hyperlink ref="V23" r:id="rId27" display="mailto:anwar.annut@decc.gsi.gov.uk"/>
    <hyperlink ref="V24" r:id="rId28" display="mailto:anwar.annut@decc.gsi.gov.uk"/>
    <hyperlink ref="F24" r:id="rId29"/>
    <hyperlink ref="V25" r:id="rId30" display="cssiw_surveya@wales.gsi.gov.uk"/>
    <hyperlink ref="V26" r:id="rId31" display="mailto:anwar.annut@decc.gsi.gov.uk"/>
    <hyperlink ref="F26" r:id="rId32"/>
    <hyperlink ref="F29" r:id="rId33"/>
    <hyperlink ref="V29" r:id="rId34" display="surveyadvice@wales.gsi.gov.uk"/>
    <hyperlink ref="F31" r:id="rId35"/>
    <hyperlink ref="F32" r:id="rId36"/>
    <hyperlink ref="F33" r:id="rId37"/>
    <hyperlink ref="V38" r:id="rId38" display="tourismresearch@wales.gsi.gov.uk"/>
    <hyperlink ref="V39" r:id="rId39" display="Stats.pss@wales.gsi.gov.uk"/>
    <hyperlink ref="F40" r:id="rId40"/>
    <hyperlink ref="F41" r:id="rId41"/>
    <hyperlink ref="F42" r:id="rId42"/>
    <hyperlink ref="F44" r:id="rId43"/>
    <hyperlink ref="V44" r:id="rId44" display="Stats.agric@wales.gsi.gov.uk"/>
    <hyperlink ref="F45" r:id="rId45"/>
    <hyperlink ref="V45" r:id="rId46" display="Stats.healthinfo@wales.gsi.gov.uk"/>
    <hyperlink ref="F46" r:id="rId47"/>
    <hyperlink ref="V48" r:id="rId48" display="info@statistics.gov.uk"/>
    <hyperlink ref="V49" r:id="rId49" display="info@statistics.gov.uk"/>
    <hyperlink ref="F50" r:id="rId50"/>
    <hyperlink ref="V50" r:id="rId51" display="Stats.nsi@wales.gsi.gov.uk"/>
    <hyperlink ref="V50:V51" r:id="rId52" display="info@statistics.gov.uk"/>
    <hyperlink ref="F52" r:id="rId53"/>
    <hyperlink ref="V52" r:id="rId54" display="info@statistics.gov.uk"/>
    <hyperlink ref="V53" r:id="rId55" display="info@statistics.gov.uk"/>
    <hyperlink ref="F54" r:id="rId56"/>
    <hyperlink ref="F55" r:id="rId57"/>
    <hyperlink ref="V54" r:id="rId58" display="Stats.finance@wales.gsi.gov.uk"/>
    <hyperlink ref="V55" r:id="rId59" display="Stats.finance@wales.gsi.gov.uk"/>
    <hyperlink ref="V54:V55" r:id="rId60" display="info@statistics.gov.uk"/>
    <hyperlink ref="V56:V57" r:id="rId61" display="info@statistics.gov.uk"/>
    <hyperlink ref="F57" r:id="rId62"/>
    <hyperlink ref="F58" r:id="rId63"/>
    <hyperlink ref="F59" r:id="rId64"/>
    <hyperlink ref="V58" r:id="rId65" display="Stats.pss@wales.gsi.gov.uk"/>
    <hyperlink ref="V59" r:id="rId66" display="Stats.pss@wales.gsi.gov.uk"/>
    <hyperlink ref="V58:V59" r:id="rId67" display="info@statistics.gov.uk"/>
    <hyperlink ref="V60" r:id="rId68" display="school.Stats@wales.gsi.gov.uk"/>
    <hyperlink ref="F61" r:id="rId69"/>
    <hyperlink ref="V62" r:id="rId70" display="school.Stats@wales.gsi.gov.uk"/>
    <hyperlink ref="V63" r:id="rId71" display="school.Stats@wales.gsi.gov.uk"/>
    <hyperlink ref="V64" r:id="rId72" display="school.Stats@wales.gsi.gov.uk"/>
    <hyperlink ref="V65" r:id="rId73" display="school.Stats@wales.gsi.gov.uk"/>
    <hyperlink ref="V66" r:id="rId74" display="school.Stats@wales.gsi.gov.uk"/>
    <hyperlink ref="V67" r:id="rId75" display="school.Stats@wales.gsi.gov.uk"/>
    <hyperlink ref="F68" r:id="rId76"/>
    <hyperlink ref="V68" r:id="rId77" display="Stats.pss@wales.gsi.gov.uk"/>
    <hyperlink ref="F69" r:id="rId78"/>
    <hyperlink ref="F70" r:id="rId79"/>
    <hyperlink ref="F72" r:id="rId80"/>
    <hyperlink ref="F73" r:id="rId81"/>
    <hyperlink ref="V72" r:id="rId82" display="Stats.finance@wales.gsi.gov.uk"/>
    <hyperlink ref="V73" r:id="rId83" display="Stats.finance@wales.gsi.gov.uk"/>
    <hyperlink ref="V74" r:id="rId84" display="Stats.transport@wales.gsi.gov.uk "/>
    <hyperlink ref="F76" r:id="rId85"/>
    <hyperlink ref="F77" r:id="rId86"/>
    <hyperlink ref="V76" r:id="rId87" display="stats.finance@wales.gsi.gov.uk"/>
    <hyperlink ref="V77" r:id="rId88" display="Stats.finance@wales.gsi.gov.uk"/>
    <hyperlink ref="V78" r:id="rId89" display="statistics@deni.gov.uk"/>
    <hyperlink ref="F79" r:id="rId90"/>
    <hyperlink ref="F80" r:id="rId91"/>
    <hyperlink ref="F81" r:id="rId92"/>
    <hyperlink ref="F82" r:id="rId93"/>
    <hyperlink ref="F83" r:id="rId94"/>
    <hyperlink ref="V80" r:id="rId95" display="Stats.pss@wales.gsi.gov.uk"/>
    <hyperlink ref="V81" r:id="rId96" display="Stats.pss@wales.gsi.gov.uk"/>
    <hyperlink ref="V82" r:id="rId97" display="Stats.pss@wales.gsi.gov.uk"/>
    <hyperlink ref="V83" r:id="rId98" display="analyticalservices@detini.gov.uk"/>
    <hyperlink ref="V80:V81" r:id="rId99" display="analyticalservices@delni.gov.uk"/>
    <hyperlink ref="F85" r:id="rId100"/>
    <hyperlink ref="V84" r:id="rId101" display="research@sportwales.org.uk"/>
    <hyperlink ref="V85" r:id="rId102" display="Stats.pss@wales.gsi.gov.uk"/>
    <hyperlink ref="E86" r:id="rId103"/>
    <hyperlink ref="F86" r:id="rId104"/>
    <hyperlink ref="V84:V87" r:id="rId105" display="analyticalservices@detini.gov.uk"/>
    <hyperlink ref="V88" r:id="rId106" display="mailto:statistics@dfpni.gov.uk"/>
    <hyperlink ref="F89" r:id="rId107"/>
    <hyperlink ref="V89" r:id="rId108" display="Research@artswales.org.uk"/>
    <hyperlink ref="V90" r:id="rId109" display="tourismresearch@wales.gsi.gov.uk"/>
    <hyperlink ref="V89:V90" r:id="rId110" display="mailto:statistics@dfpni.gov.uk"/>
    <hyperlink ref="E91" r:id="rId111"/>
    <hyperlink ref="V91" r:id="rId112" display="mailto:statistics@dfpni.gov.uk"/>
    <hyperlink ref="V92" r:id="rId113" display="mailto:statistics@dfpni.gov.uk"/>
    <hyperlink ref="F93" r:id="rId114"/>
    <hyperlink ref="E93" r:id="rId115"/>
    <hyperlink ref="F94" r:id="rId116"/>
    <hyperlink ref="V94" r:id="rId117" display="asu@dsdni.gov.uk"/>
    <hyperlink ref="V95" r:id="rId118" display="tourismresearch@wales.gsi.gov.uk"/>
    <hyperlink ref="V95:V96" r:id="rId119" display="asu@dsdni.gov.uk"/>
    <hyperlink ref="V98" r:id="rId120" display="economic.Stats@wales.gsi.gov.uk"/>
    <hyperlink ref="V99" r:id="rId121" display="economic.Stats@wales.gsi.gov.uk"/>
    <hyperlink ref="E99" r:id="rId122"/>
    <hyperlink ref="V97:V99" r:id="rId123" display="asu@dsdni.gov.uk"/>
    <hyperlink ref="V100" r:id="rId124" display="post16ed.Stats@wales.gsi.gov.uk"/>
  </hyperlinks>
  <pageMargins left="0.7" right="0.7" top="0.75" bottom="0.75" header="0.3" footer="0.3"/>
  <pageSetup paperSize="9" orientation="portrait" r:id="rId125"/>
  <drawing r:id="rId126"/>
</worksheet>
</file>

<file path=xl/worksheets/sheet31.xml><?xml version="1.0" encoding="utf-8"?>
<worksheet xmlns="http://schemas.openxmlformats.org/spreadsheetml/2006/main" xmlns:r="http://schemas.openxmlformats.org/officeDocument/2006/relationships">
  <dimension ref="H22"/>
  <sheetViews>
    <sheetView showGridLines="0" showRowColHeaders="0" zoomScale="70" zoomScaleNormal="70" workbookViewId="0"/>
  </sheetViews>
  <sheetFormatPr defaultRowHeight="15"/>
  <cols>
    <col min="1" max="16384" width="9.140625" style="6"/>
  </cols>
  <sheetData>
    <row r="22" spans="8:8" ht="26.25">
      <c r="H22" s="109"/>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sheetPr codeName="Sheet35"/>
  <dimension ref="A1:DJ6"/>
  <sheetViews>
    <sheetView showGridLines="0" showRowColHeaders="0" zoomScale="85" zoomScaleNormal="85" workbookViewId="0">
      <selection activeCell="C5" sqref="C5"/>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15" customHeight="1">
      <c r="C2" s="443" t="s">
        <v>1590</v>
      </c>
      <c r="D2" s="444"/>
      <c r="E2" s="44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ht="15" customHeight="1">
      <c r="C3" s="446"/>
      <c r="D3" s="447"/>
      <c r="E3" s="448"/>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 customHeight="1" thickBot="1">
      <c r="C4" s="449"/>
      <c r="D4" s="450"/>
      <c r="E4" s="451"/>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ht="15.75" thickBot="1">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36" t="s">
        <v>0</v>
      </c>
      <c r="B6" s="137" t="s">
        <v>1281</v>
      </c>
      <c r="C6" s="137" t="s">
        <v>1</v>
      </c>
      <c r="D6" s="137" t="s">
        <v>2</v>
      </c>
      <c r="E6" s="137" t="s">
        <v>3</v>
      </c>
      <c r="F6" s="138" t="s">
        <v>1282</v>
      </c>
      <c r="G6" s="139" t="s">
        <v>804</v>
      </c>
      <c r="H6" s="140" t="s">
        <v>4</v>
      </c>
      <c r="I6" s="141" t="s">
        <v>805</v>
      </c>
      <c r="J6" s="142" t="s">
        <v>1283</v>
      </c>
      <c r="K6" s="142" t="s">
        <v>1284</v>
      </c>
      <c r="L6" s="139" t="s">
        <v>1285</v>
      </c>
      <c r="M6" s="141" t="s">
        <v>1286</v>
      </c>
      <c r="N6" s="141" t="s">
        <v>806</v>
      </c>
      <c r="O6" s="141" t="s">
        <v>1287</v>
      </c>
      <c r="P6" s="141" t="s">
        <v>5</v>
      </c>
      <c r="Q6" s="143" t="s">
        <v>1290</v>
      </c>
      <c r="R6" s="141" t="s">
        <v>1291</v>
      </c>
      <c r="S6" s="141" t="s">
        <v>6</v>
      </c>
      <c r="T6" s="144" t="s">
        <v>7</v>
      </c>
      <c r="U6" s="141" t="s">
        <v>778</v>
      </c>
      <c r="V6" s="141" t="s">
        <v>1288</v>
      </c>
    </row>
  </sheetData>
  <autoFilter ref="A6:V6"/>
  <dataConsolidate/>
  <mergeCells count="1">
    <mergeCell ref="C2:E4"/>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sheetPr codeName="Sheet4"/>
  <dimension ref="A1:DJ220"/>
  <sheetViews>
    <sheetView showGridLines="0" showRowColHeaders="0" zoomScale="70" zoomScaleNormal="70" workbookViewId="0"/>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15" customHeight="1">
      <c r="C2" s="443" t="s">
        <v>1306</v>
      </c>
      <c r="D2" s="444"/>
      <c r="E2" s="44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ht="15" customHeight="1">
      <c r="C3" s="446"/>
      <c r="D3" s="447"/>
      <c r="E3" s="448"/>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 customHeight="1" thickBot="1">
      <c r="C4" s="449"/>
      <c r="D4" s="450"/>
      <c r="E4" s="451"/>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ht="15.75" thickBot="1">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36" t="s">
        <v>0</v>
      </c>
      <c r="B6" s="137" t="s">
        <v>1281</v>
      </c>
      <c r="C6" s="137" t="s">
        <v>1</v>
      </c>
      <c r="D6" s="137" t="s">
        <v>2</v>
      </c>
      <c r="E6" s="137" t="s">
        <v>3</v>
      </c>
      <c r="F6" s="138" t="s">
        <v>1282</v>
      </c>
      <c r="G6" s="139" t="s">
        <v>804</v>
      </c>
      <c r="H6" s="140" t="s">
        <v>4</v>
      </c>
      <c r="I6" s="141" t="s">
        <v>805</v>
      </c>
      <c r="J6" s="142" t="s">
        <v>1283</v>
      </c>
      <c r="K6" s="142" t="s">
        <v>1284</v>
      </c>
      <c r="L6" s="139" t="s">
        <v>1285</v>
      </c>
      <c r="M6" s="141" t="s">
        <v>1286</v>
      </c>
      <c r="N6" s="141" t="s">
        <v>806</v>
      </c>
      <c r="O6" s="141" t="s">
        <v>1287</v>
      </c>
      <c r="P6" s="141" t="s">
        <v>5</v>
      </c>
      <c r="Q6" s="143" t="s">
        <v>1290</v>
      </c>
      <c r="R6" s="141" t="s">
        <v>1291</v>
      </c>
      <c r="S6" s="141" t="s">
        <v>6</v>
      </c>
      <c r="T6" s="144" t="s">
        <v>7</v>
      </c>
      <c r="U6" s="141" t="s">
        <v>778</v>
      </c>
      <c r="V6" s="141" t="s">
        <v>1288</v>
      </c>
    </row>
    <row r="7" spans="1:114">
      <c r="A7" s="89" t="s">
        <v>211</v>
      </c>
      <c r="B7" s="90" t="s">
        <v>1295</v>
      </c>
      <c r="C7" s="89" t="s">
        <v>27</v>
      </c>
      <c r="D7" s="89" t="s">
        <v>213</v>
      </c>
      <c r="E7" s="206" t="s">
        <v>1289</v>
      </c>
      <c r="F7" s="206" t="s">
        <v>1289</v>
      </c>
      <c r="G7" s="91" t="s">
        <v>10</v>
      </c>
      <c r="H7" s="89" t="s">
        <v>214</v>
      </c>
      <c r="I7" s="35" t="s">
        <v>15</v>
      </c>
      <c r="J7" s="207" t="s">
        <v>16</v>
      </c>
      <c r="K7" s="90" t="s">
        <v>612</v>
      </c>
      <c r="L7" s="208">
        <v>910</v>
      </c>
      <c r="M7" s="208">
        <v>910</v>
      </c>
      <c r="N7" s="35">
        <v>100</v>
      </c>
      <c r="O7" s="35" t="s">
        <v>63</v>
      </c>
      <c r="P7" s="90" t="s">
        <v>63</v>
      </c>
      <c r="Q7" s="209">
        <v>2000</v>
      </c>
      <c r="R7" s="89" t="s">
        <v>24</v>
      </c>
      <c r="S7" s="90" t="s">
        <v>25</v>
      </c>
      <c r="T7" s="210" t="s">
        <v>1417</v>
      </c>
      <c r="U7" s="206" t="s">
        <v>1417</v>
      </c>
      <c r="V7" s="211" t="s">
        <v>215</v>
      </c>
    </row>
    <row r="8" spans="1:114" ht="54" customHeight="1">
      <c r="A8" s="94" t="s">
        <v>620</v>
      </c>
      <c r="B8" s="90" t="s">
        <v>1243</v>
      </c>
      <c r="C8" s="89" t="s">
        <v>27</v>
      </c>
      <c r="D8" s="94" t="s">
        <v>621</v>
      </c>
      <c r="E8" s="206" t="s">
        <v>1289</v>
      </c>
      <c r="F8" s="206" t="s">
        <v>1289</v>
      </c>
      <c r="G8" s="91" t="s">
        <v>11</v>
      </c>
      <c r="H8" s="94" t="s">
        <v>265</v>
      </c>
      <c r="I8" s="35" t="s">
        <v>15</v>
      </c>
      <c r="J8" s="207" t="s">
        <v>16</v>
      </c>
      <c r="K8" s="206" t="s">
        <v>1289</v>
      </c>
      <c r="L8" s="230">
        <v>66</v>
      </c>
      <c r="M8" s="230">
        <v>66</v>
      </c>
      <c r="N8" s="208">
        <v>100</v>
      </c>
      <c r="O8" s="212" t="s">
        <v>62</v>
      </c>
      <c r="P8" s="90" t="s">
        <v>63</v>
      </c>
      <c r="Q8" s="209">
        <v>5376.03</v>
      </c>
      <c r="R8" s="89" t="s">
        <v>24</v>
      </c>
      <c r="S8" s="90" t="s">
        <v>25</v>
      </c>
      <c r="T8" s="210" t="s">
        <v>1417</v>
      </c>
      <c r="U8" s="206" t="s">
        <v>1417</v>
      </c>
      <c r="V8" s="231" t="s">
        <v>622</v>
      </c>
    </row>
    <row r="9" spans="1:114" ht="54.75" customHeight="1">
      <c r="A9" s="89" t="s">
        <v>227</v>
      </c>
      <c r="B9" s="90" t="s">
        <v>1295</v>
      </c>
      <c r="C9" s="89" t="s">
        <v>27</v>
      </c>
      <c r="D9" s="89" t="s">
        <v>228</v>
      </c>
      <c r="E9" s="117" t="s">
        <v>1299</v>
      </c>
      <c r="F9" s="206" t="s">
        <v>1289</v>
      </c>
      <c r="G9" s="91" t="s">
        <v>10</v>
      </c>
      <c r="H9" s="89" t="s">
        <v>229</v>
      </c>
      <c r="I9" s="35" t="s">
        <v>15</v>
      </c>
      <c r="J9" s="207" t="s">
        <v>16</v>
      </c>
      <c r="K9" s="90" t="s">
        <v>612</v>
      </c>
      <c r="L9" s="208">
        <v>152</v>
      </c>
      <c r="M9" s="208">
        <v>152</v>
      </c>
      <c r="N9" s="35">
        <v>100</v>
      </c>
      <c r="O9" s="212" t="s">
        <v>62</v>
      </c>
      <c r="P9" s="90" t="s">
        <v>63</v>
      </c>
      <c r="Q9" s="209">
        <v>100897</v>
      </c>
      <c r="R9" s="89" t="s">
        <v>24</v>
      </c>
      <c r="S9" s="90" t="s">
        <v>25</v>
      </c>
      <c r="T9" s="210" t="s">
        <v>1417</v>
      </c>
      <c r="U9" s="206" t="s">
        <v>1417</v>
      </c>
      <c r="V9" s="211" t="s">
        <v>215</v>
      </c>
    </row>
    <row r="10" spans="1:114" ht="43.5" customHeight="1">
      <c r="A10" s="94" t="s">
        <v>1313</v>
      </c>
      <c r="B10" s="90" t="s">
        <v>1309</v>
      </c>
      <c r="C10" s="90" t="s">
        <v>1427</v>
      </c>
      <c r="D10" s="206" t="s">
        <v>1289</v>
      </c>
      <c r="E10" s="206" t="s">
        <v>1289</v>
      </c>
      <c r="F10" s="206" t="s">
        <v>1289</v>
      </c>
      <c r="G10" s="206" t="s">
        <v>1289</v>
      </c>
      <c r="H10" s="206" t="s">
        <v>1418</v>
      </c>
      <c r="I10" s="35" t="s">
        <v>1428</v>
      </c>
      <c r="J10" s="35" t="s">
        <v>16</v>
      </c>
      <c r="K10" s="35" t="s">
        <v>19</v>
      </c>
      <c r="L10" s="35">
        <v>558</v>
      </c>
      <c r="M10" s="35">
        <v>558</v>
      </c>
      <c r="N10" s="206" t="s">
        <v>1289</v>
      </c>
      <c r="O10" s="212" t="s">
        <v>62</v>
      </c>
      <c r="P10" s="206" t="s">
        <v>1289</v>
      </c>
      <c r="Q10" s="209">
        <v>4157.9074999999993</v>
      </c>
      <c r="R10" s="206" t="s">
        <v>1289</v>
      </c>
      <c r="S10" s="94" t="s">
        <v>31</v>
      </c>
      <c r="T10" s="210" t="s">
        <v>1417</v>
      </c>
      <c r="U10" s="94" t="s">
        <v>1429</v>
      </c>
      <c r="V10" s="94" t="s">
        <v>1430</v>
      </c>
    </row>
    <row r="11" spans="1:114" ht="43.5" customHeight="1">
      <c r="A11" s="35" t="s">
        <v>169</v>
      </c>
      <c r="B11" s="89" t="s">
        <v>966</v>
      </c>
      <c r="C11" s="105" t="s">
        <v>167</v>
      </c>
      <c r="D11" s="35" t="s">
        <v>170</v>
      </c>
      <c r="E11" s="206" t="s">
        <v>1289</v>
      </c>
      <c r="F11" s="206" t="s">
        <v>1289</v>
      </c>
      <c r="G11" s="35" t="s">
        <v>9</v>
      </c>
      <c r="H11" s="206" t="s">
        <v>1418</v>
      </c>
      <c r="I11" s="35" t="s">
        <v>13</v>
      </c>
      <c r="J11" s="35" t="s">
        <v>16</v>
      </c>
      <c r="K11" s="35" t="s">
        <v>19</v>
      </c>
      <c r="L11" s="223">
        <v>51</v>
      </c>
      <c r="M11" s="223">
        <v>49</v>
      </c>
      <c r="N11" s="35">
        <v>96</v>
      </c>
      <c r="O11" s="212" t="s">
        <v>62</v>
      </c>
      <c r="P11" s="90" t="s">
        <v>62</v>
      </c>
      <c r="Q11" s="209">
        <v>371.91</v>
      </c>
      <c r="R11" s="35" t="s">
        <v>24</v>
      </c>
      <c r="S11" s="35" t="s">
        <v>31</v>
      </c>
      <c r="T11" s="94" t="s">
        <v>967</v>
      </c>
      <c r="U11" s="206" t="s">
        <v>1417</v>
      </c>
      <c r="V11" s="236" t="s">
        <v>1417</v>
      </c>
    </row>
    <row r="12" spans="1:114" ht="39" customHeight="1">
      <c r="A12" s="94" t="s">
        <v>1314</v>
      </c>
      <c r="B12" s="90" t="s">
        <v>1309</v>
      </c>
      <c r="C12" s="90" t="s">
        <v>1431</v>
      </c>
      <c r="D12" s="206" t="s">
        <v>1289</v>
      </c>
      <c r="E12" s="206" t="s">
        <v>1289</v>
      </c>
      <c r="F12" s="206" t="s">
        <v>1289</v>
      </c>
      <c r="G12" s="206" t="s">
        <v>1289</v>
      </c>
      <c r="H12" s="206" t="s">
        <v>1418</v>
      </c>
      <c r="I12" s="35" t="s">
        <v>1432</v>
      </c>
      <c r="J12" s="35" t="s">
        <v>16</v>
      </c>
      <c r="K12" s="35" t="s">
        <v>19</v>
      </c>
      <c r="L12" s="35">
        <v>63</v>
      </c>
      <c r="M12" s="35">
        <v>48</v>
      </c>
      <c r="N12" s="206" t="s">
        <v>1289</v>
      </c>
      <c r="O12" s="212" t="s">
        <v>62</v>
      </c>
      <c r="P12" s="206" t="s">
        <v>1289</v>
      </c>
      <c r="Q12" s="209">
        <v>558.25</v>
      </c>
      <c r="R12" s="206" t="s">
        <v>1289</v>
      </c>
      <c r="S12" s="90" t="s">
        <v>25</v>
      </c>
      <c r="T12" s="206" t="s">
        <v>1289</v>
      </c>
      <c r="U12" s="94" t="s">
        <v>1429</v>
      </c>
      <c r="V12" s="94" t="s">
        <v>1433</v>
      </c>
    </row>
    <row r="13" spans="1:114" ht="59.25" customHeight="1">
      <c r="A13" s="98" t="s">
        <v>1315</v>
      </c>
      <c r="B13" s="90" t="s">
        <v>1202</v>
      </c>
      <c r="C13" s="91" t="s">
        <v>28</v>
      </c>
      <c r="D13" s="98" t="s">
        <v>1204</v>
      </c>
      <c r="E13" s="206" t="s">
        <v>1289</v>
      </c>
      <c r="F13" s="206" t="s">
        <v>1289</v>
      </c>
      <c r="G13" s="91" t="s">
        <v>8</v>
      </c>
      <c r="H13" s="98" t="s">
        <v>483</v>
      </c>
      <c r="I13" s="35" t="s">
        <v>13</v>
      </c>
      <c r="J13" s="207" t="s">
        <v>16</v>
      </c>
      <c r="K13" s="207" t="s">
        <v>19</v>
      </c>
      <c r="L13" s="237">
        <v>61864</v>
      </c>
      <c r="M13" s="237">
        <v>48043</v>
      </c>
      <c r="N13" s="35">
        <v>78</v>
      </c>
      <c r="O13" s="212" t="s">
        <v>62</v>
      </c>
      <c r="P13" s="90" t="s">
        <v>62</v>
      </c>
      <c r="Q13" s="209">
        <v>1537628.9462013745</v>
      </c>
      <c r="R13" s="98" t="s">
        <v>24</v>
      </c>
      <c r="S13" s="90" t="s">
        <v>25</v>
      </c>
      <c r="T13" s="210" t="s">
        <v>1417</v>
      </c>
      <c r="U13" s="206" t="s">
        <v>1417</v>
      </c>
      <c r="V13" s="211" t="s">
        <v>1203</v>
      </c>
    </row>
    <row r="14" spans="1:114" ht="66.75" customHeight="1">
      <c r="A14" s="94" t="s">
        <v>1317</v>
      </c>
      <c r="B14" s="90" t="s">
        <v>1309</v>
      </c>
      <c r="C14" s="90" t="s">
        <v>1431</v>
      </c>
      <c r="D14" s="206" t="s">
        <v>1289</v>
      </c>
      <c r="E14" s="206" t="s">
        <v>1289</v>
      </c>
      <c r="F14" s="206" t="s">
        <v>1289</v>
      </c>
      <c r="G14" s="206" t="s">
        <v>1289</v>
      </c>
      <c r="H14" s="206" t="s">
        <v>1418</v>
      </c>
      <c r="I14" s="35" t="s">
        <v>1432</v>
      </c>
      <c r="J14" s="35" t="s">
        <v>16</v>
      </c>
      <c r="K14" s="35" t="s">
        <v>19</v>
      </c>
      <c r="L14" s="35">
        <v>87</v>
      </c>
      <c r="M14" s="35">
        <v>68</v>
      </c>
      <c r="N14" s="206" t="s">
        <v>1289</v>
      </c>
      <c r="O14" s="212" t="s">
        <v>62</v>
      </c>
      <c r="P14" s="206" t="s">
        <v>1289</v>
      </c>
      <c r="Q14" s="209">
        <v>2454</v>
      </c>
      <c r="R14" s="206" t="s">
        <v>1289</v>
      </c>
      <c r="S14" s="90" t="s">
        <v>25</v>
      </c>
      <c r="T14" s="206" t="s">
        <v>1289</v>
      </c>
      <c r="U14" s="94" t="s">
        <v>1429</v>
      </c>
      <c r="V14" s="94" t="s">
        <v>1433</v>
      </c>
    </row>
    <row r="15" spans="1:114" ht="36">
      <c r="A15" s="90" t="s">
        <v>910</v>
      </c>
      <c r="B15" s="89" t="s">
        <v>907</v>
      </c>
      <c r="C15" s="91" t="s">
        <v>28</v>
      </c>
      <c r="D15" s="87" t="s">
        <v>911</v>
      </c>
      <c r="E15" s="206" t="s">
        <v>1289</v>
      </c>
      <c r="F15" s="206" t="s">
        <v>1289</v>
      </c>
      <c r="G15" s="91" t="s">
        <v>9</v>
      </c>
      <c r="H15" s="91" t="s">
        <v>71</v>
      </c>
      <c r="I15" s="35" t="s">
        <v>13</v>
      </c>
      <c r="J15" s="207" t="s">
        <v>16</v>
      </c>
      <c r="K15" s="207" t="s">
        <v>19</v>
      </c>
      <c r="L15" s="221">
        <v>1742</v>
      </c>
      <c r="M15" s="213">
        <v>1655</v>
      </c>
      <c r="N15" s="35">
        <v>95</v>
      </c>
      <c r="O15" s="212" t="s">
        <v>62</v>
      </c>
      <c r="P15" s="90" t="s">
        <v>62</v>
      </c>
      <c r="Q15" s="209">
        <v>43000</v>
      </c>
      <c r="R15" s="90" t="s">
        <v>24</v>
      </c>
      <c r="S15" s="90" t="s">
        <v>25</v>
      </c>
      <c r="T15" s="90">
        <v>2012</v>
      </c>
      <c r="U15" s="206" t="s">
        <v>1417</v>
      </c>
      <c r="V15" s="87" t="s">
        <v>72</v>
      </c>
    </row>
    <row r="16" spans="1:114" ht="47.25" customHeight="1">
      <c r="A16" s="94" t="s">
        <v>1318</v>
      </c>
      <c r="B16" s="90" t="s">
        <v>1309</v>
      </c>
      <c r="C16" s="90" t="s">
        <v>1431</v>
      </c>
      <c r="D16" s="206" t="s">
        <v>1289</v>
      </c>
      <c r="E16" s="206" t="s">
        <v>1289</v>
      </c>
      <c r="F16" s="206" t="s">
        <v>1289</v>
      </c>
      <c r="G16" s="206" t="s">
        <v>1289</v>
      </c>
      <c r="H16" s="206" t="s">
        <v>1418</v>
      </c>
      <c r="I16" s="35" t="s">
        <v>1432</v>
      </c>
      <c r="J16" s="35" t="s">
        <v>16</v>
      </c>
      <c r="K16" s="35" t="s">
        <v>19</v>
      </c>
      <c r="L16" s="35">
        <v>68</v>
      </c>
      <c r="M16" s="35">
        <v>43</v>
      </c>
      <c r="N16" s="206" t="s">
        <v>1289</v>
      </c>
      <c r="O16" s="212" t="s">
        <v>62</v>
      </c>
      <c r="P16" s="206" t="s">
        <v>1289</v>
      </c>
      <c r="Q16" s="209">
        <v>2569.5</v>
      </c>
      <c r="R16" s="206" t="s">
        <v>1289</v>
      </c>
      <c r="S16" s="90" t="s">
        <v>25</v>
      </c>
      <c r="T16" s="206" t="s">
        <v>1289</v>
      </c>
      <c r="U16" s="94" t="s">
        <v>1429</v>
      </c>
      <c r="V16" s="94" t="s">
        <v>1433</v>
      </c>
    </row>
    <row r="17" spans="1:22" ht="40.5" customHeight="1">
      <c r="A17" s="296" t="s">
        <v>320</v>
      </c>
      <c r="B17" s="98" t="s">
        <v>1019</v>
      </c>
      <c r="C17" s="35" t="s">
        <v>100</v>
      </c>
      <c r="D17" s="35" t="s">
        <v>322</v>
      </c>
      <c r="E17" s="119" t="s">
        <v>1299</v>
      </c>
      <c r="F17" s="206" t="s">
        <v>1289</v>
      </c>
      <c r="G17" s="35" t="s">
        <v>9</v>
      </c>
      <c r="H17" s="206" t="s">
        <v>1418</v>
      </c>
      <c r="I17" s="35" t="s">
        <v>15</v>
      </c>
      <c r="J17" s="35" t="s">
        <v>16</v>
      </c>
      <c r="K17" s="35" t="s">
        <v>19</v>
      </c>
      <c r="L17" s="223">
        <v>550</v>
      </c>
      <c r="M17" s="223">
        <v>482</v>
      </c>
      <c r="N17" s="35">
        <v>88</v>
      </c>
      <c r="O17" s="212" t="s">
        <v>62</v>
      </c>
      <c r="P17" s="90" t="s">
        <v>63</v>
      </c>
      <c r="Q17" s="209">
        <v>21970.639999999999</v>
      </c>
      <c r="R17" s="35" t="s">
        <v>24</v>
      </c>
      <c r="S17" s="90" t="s">
        <v>25</v>
      </c>
      <c r="T17" s="210" t="s">
        <v>1417</v>
      </c>
      <c r="U17" s="206" t="s">
        <v>1417</v>
      </c>
      <c r="V17" s="35" t="s">
        <v>323</v>
      </c>
    </row>
    <row r="18" spans="1:22" ht="63.75" customHeight="1">
      <c r="A18" s="94" t="s">
        <v>1319</v>
      </c>
      <c r="B18" s="90" t="s">
        <v>1309</v>
      </c>
      <c r="C18" s="90" t="s">
        <v>1437</v>
      </c>
      <c r="D18" s="206" t="s">
        <v>1289</v>
      </c>
      <c r="E18" s="206" t="s">
        <v>1289</v>
      </c>
      <c r="F18" s="206" t="s">
        <v>1289</v>
      </c>
      <c r="G18" s="206" t="s">
        <v>1289</v>
      </c>
      <c r="H18" s="206" t="s">
        <v>1418</v>
      </c>
      <c r="I18" s="35" t="s">
        <v>1432</v>
      </c>
      <c r="J18" s="35" t="s">
        <v>16</v>
      </c>
      <c r="K18" s="35" t="s">
        <v>19</v>
      </c>
      <c r="L18" s="35">
        <v>6923</v>
      </c>
      <c r="M18" s="35">
        <v>6410</v>
      </c>
      <c r="N18" s="206" t="s">
        <v>1289</v>
      </c>
      <c r="O18" s="212" t="s">
        <v>62</v>
      </c>
      <c r="P18" s="206" t="s">
        <v>1289</v>
      </c>
      <c r="Q18" s="209">
        <v>58295.159999999996</v>
      </c>
      <c r="R18" s="206" t="s">
        <v>1289</v>
      </c>
      <c r="S18" s="90" t="s">
        <v>25</v>
      </c>
      <c r="T18" s="206" t="s">
        <v>1289</v>
      </c>
      <c r="U18" s="94" t="s">
        <v>1429</v>
      </c>
      <c r="V18" s="94" t="s">
        <v>1433</v>
      </c>
    </row>
    <row r="19" spans="1:22" ht="61.5" customHeight="1">
      <c r="A19" s="94" t="s">
        <v>1320</v>
      </c>
      <c r="B19" s="90" t="s">
        <v>1309</v>
      </c>
      <c r="C19" s="90" t="s">
        <v>1431</v>
      </c>
      <c r="D19" s="206" t="s">
        <v>1289</v>
      </c>
      <c r="E19" s="206" t="s">
        <v>1289</v>
      </c>
      <c r="F19" s="206" t="s">
        <v>1289</v>
      </c>
      <c r="G19" s="206" t="s">
        <v>1289</v>
      </c>
      <c r="H19" s="206" t="s">
        <v>1418</v>
      </c>
      <c r="I19" s="35" t="s">
        <v>1432</v>
      </c>
      <c r="J19" s="35" t="s">
        <v>16</v>
      </c>
      <c r="K19" s="35" t="s">
        <v>19</v>
      </c>
      <c r="L19" s="35">
        <v>1</v>
      </c>
      <c r="M19" s="35">
        <v>1</v>
      </c>
      <c r="N19" s="206" t="s">
        <v>1289</v>
      </c>
      <c r="O19" s="212" t="s">
        <v>62</v>
      </c>
      <c r="P19" s="206" t="s">
        <v>1289</v>
      </c>
      <c r="Q19" s="209">
        <v>155.85</v>
      </c>
      <c r="R19" s="206" t="s">
        <v>1289</v>
      </c>
      <c r="S19" s="90" t="s">
        <v>25</v>
      </c>
      <c r="T19" s="206" t="s">
        <v>1289</v>
      </c>
      <c r="U19" s="94" t="s">
        <v>1429</v>
      </c>
      <c r="V19" s="94" t="s">
        <v>1433</v>
      </c>
    </row>
    <row r="20" spans="1:22" ht="70.5" customHeight="1">
      <c r="A20" s="94" t="s">
        <v>1321</v>
      </c>
      <c r="B20" s="90" t="s">
        <v>1309</v>
      </c>
      <c r="C20" s="105" t="s">
        <v>167</v>
      </c>
      <c r="D20" s="206" t="s">
        <v>1289</v>
      </c>
      <c r="E20" s="206" t="s">
        <v>1289</v>
      </c>
      <c r="F20" s="206" t="s">
        <v>1289</v>
      </c>
      <c r="G20" s="206" t="s">
        <v>1289</v>
      </c>
      <c r="H20" s="206" t="s">
        <v>1418</v>
      </c>
      <c r="I20" s="35" t="s">
        <v>1440</v>
      </c>
      <c r="J20" s="35" t="s">
        <v>16</v>
      </c>
      <c r="K20" s="35" t="s">
        <v>19</v>
      </c>
      <c r="L20" s="35">
        <v>81</v>
      </c>
      <c r="M20" s="35">
        <v>81</v>
      </c>
      <c r="N20" s="206" t="s">
        <v>1289</v>
      </c>
      <c r="O20" s="212" t="s">
        <v>62</v>
      </c>
      <c r="P20" s="206" t="s">
        <v>1289</v>
      </c>
      <c r="Q20" s="209">
        <v>599.80500000000006</v>
      </c>
      <c r="R20" s="206" t="s">
        <v>1289</v>
      </c>
      <c r="S20" s="90" t="s">
        <v>25</v>
      </c>
      <c r="T20" s="210" t="s">
        <v>1417</v>
      </c>
      <c r="U20" s="94" t="s">
        <v>1429</v>
      </c>
      <c r="V20" s="94" t="s">
        <v>1430</v>
      </c>
    </row>
    <row r="21" spans="1:22" ht="24">
      <c r="A21" s="35" t="s">
        <v>171</v>
      </c>
      <c r="B21" s="89" t="s">
        <v>966</v>
      </c>
      <c r="C21" s="105" t="s">
        <v>167</v>
      </c>
      <c r="D21" s="35" t="s">
        <v>172</v>
      </c>
      <c r="E21" s="206" t="s">
        <v>1289</v>
      </c>
      <c r="F21" s="206" t="s">
        <v>1289</v>
      </c>
      <c r="G21" s="35" t="s">
        <v>8</v>
      </c>
      <c r="H21" s="206" t="s">
        <v>1418</v>
      </c>
      <c r="I21" s="35" t="s">
        <v>13</v>
      </c>
      <c r="J21" s="35" t="s">
        <v>16</v>
      </c>
      <c r="K21" s="35" t="s">
        <v>19</v>
      </c>
      <c r="L21" s="223">
        <v>18</v>
      </c>
      <c r="M21" s="223">
        <v>18</v>
      </c>
      <c r="N21" s="35">
        <v>100</v>
      </c>
      <c r="O21" s="212" t="s">
        <v>62</v>
      </c>
      <c r="P21" s="90" t="s">
        <v>62</v>
      </c>
      <c r="Q21" s="209">
        <v>89</v>
      </c>
      <c r="R21" s="35" t="s">
        <v>24</v>
      </c>
      <c r="S21" s="35" t="s">
        <v>31</v>
      </c>
      <c r="T21" s="94" t="s">
        <v>967</v>
      </c>
      <c r="U21" s="206" t="s">
        <v>1417</v>
      </c>
      <c r="V21" s="236" t="s">
        <v>1417</v>
      </c>
    </row>
    <row r="22" spans="1:22" ht="48">
      <c r="A22" s="89" t="s">
        <v>623</v>
      </c>
      <c r="B22" s="90" t="s">
        <v>1243</v>
      </c>
      <c r="C22" s="89" t="s">
        <v>23</v>
      </c>
      <c r="D22" s="94" t="s">
        <v>624</v>
      </c>
      <c r="E22" s="206" t="s">
        <v>1289</v>
      </c>
      <c r="F22" s="117" t="s">
        <v>1299</v>
      </c>
      <c r="G22" s="91" t="s">
        <v>11</v>
      </c>
      <c r="H22" s="89" t="s">
        <v>612</v>
      </c>
      <c r="I22" s="35" t="s">
        <v>15</v>
      </c>
      <c r="J22" s="207" t="s">
        <v>16</v>
      </c>
      <c r="K22" s="207" t="s">
        <v>19</v>
      </c>
      <c r="L22" s="208">
        <v>26</v>
      </c>
      <c r="M22" s="208">
        <v>26</v>
      </c>
      <c r="N22" s="208">
        <v>100</v>
      </c>
      <c r="O22" s="212" t="s">
        <v>62</v>
      </c>
      <c r="P22" s="90" t="s">
        <v>63</v>
      </c>
      <c r="Q22" s="209">
        <v>636.83000000000004</v>
      </c>
      <c r="R22" s="89" t="s">
        <v>24</v>
      </c>
      <c r="S22" s="90" t="s">
        <v>25</v>
      </c>
      <c r="T22" s="210" t="s">
        <v>1417</v>
      </c>
      <c r="U22" s="206" t="s">
        <v>1417</v>
      </c>
      <c r="V22" s="231" t="s">
        <v>625</v>
      </c>
    </row>
    <row r="23" spans="1:22" ht="24">
      <c r="A23" s="94" t="s">
        <v>1330</v>
      </c>
      <c r="B23" s="90" t="s">
        <v>1309</v>
      </c>
      <c r="C23" s="90" t="s">
        <v>1437</v>
      </c>
      <c r="D23" s="206" t="s">
        <v>1289</v>
      </c>
      <c r="E23" s="206" t="s">
        <v>1289</v>
      </c>
      <c r="F23" s="206" t="s">
        <v>1289</v>
      </c>
      <c r="G23" s="206" t="s">
        <v>1289</v>
      </c>
      <c r="H23" s="206" t="s">
        <v>1418</v>
      </c>
      <c r="I23" s="35" t="s">
        <v>1432</v>
      </c>
      <c r="J23" s="35" t="s">
        <v>16</v>
      </c>
      <c r="K23" s="35" t="s">
        <v>19</v>
      </c>
      <c r="L23" s="35">
        <v>11959</v>
      </c>
      <c r="M23" s="35">
        <v>10672</v>
      </c>
      <c r="N23" s="206" t="s">
        <v>1289</v>
      </c>
      <c r="O23" s="212" t="s">
        <v>62</v>
      </c>
      <c r="P23" s="206" t="s">
        <v>1289</v>
      </c>
      <c r="Q23" s="209">
        <v>94950.817500000005</v>
      </c>
      <c r="R23" s="206" t="s">
        <v>1289</v>
      </c>
      <c r="S23" s="94" t="s">
        <v>1422</v>
      </c>
      <c r="T23" s="206" t="s">
        <v>1289</v>
      </c>
      <c r="U23" s="94" t="s">
        <v>1429</v>
      </c>
      <c r="V23" s="94" t="s">
        <v>1433</v>
      </c>
    </row>
    <row r="24" spans="1:22" ht="76.5" customHeight="1">
      <c r="A24" s="98" t="s">
        <v>476</v>
      </c>
      <c r="B24" s="90" t="s">
        <v>1202</v>
      </c>
      <c r="C24" s="91" t="s">
        <v>28</v>
      </c>
      <c r="D24" s="98" t="s">
        <v>477</v>
      </c>
      <c r="E24" s="206" t="s">
        <v>1289</v>
      </c>
      <c r="F24" s="206" t="s">
        <v>1289</v>
      </c>
      <c r="G24" s="91" t="s">
        <v>9</v>
      </c>
      <c r="H24" s="98" t="s">
        <v>478</v>
      </c>
      <c r="I24" s="35" t="s">
        <v>812</v>
      </c>
      <c r="J24" s="207" t="s">
        <v>16</v>
      </c>
      <c r="K24" s="207" t="s">
        <v>19</v>
      </c>
      <c r="L24" s="237">
        <v>82305</v>
      </c>
      <c r="M24" s="237">
        <v>69520</v>
      </c>
      <c r="N24" s="35">
        <v>84</v>
      </c>
      <c r="O24" s="212" t="s">
        <v>62</v>
      </c>
      <c r="P24" s="90" t="s">
        <v>62</v>
      </c>
      <c r="Q24" s="209">
        <v>6538072.76411191</v>
      </c>
      <c r="R24" s="98" t="s">
        <v>24</v>
      </c>
      <c r="S24" s="90" t="s">
        <v>25</v>
      </c>
      <c r="T24" s="210" t="s">
        <v>1417</v>
      </c>
      <c r="U24" s="206" t="s">
        <v>1417</v>
      </c>
      <c r="V24" s="211" t="s">
        <v>1203</v>
      </c>
    </row>
    <row r="25" spans="1:22" ht="192">
      <c r="A25" s="98" t="s">
        <v>479</v>
      </c>
      <c r="B25" s="90" t="s">
        <v>1202</v>
      </c>
      <c r="C25" s="91" t="s">
        <v>28</v>
      </c>
      <c r="D25" s="98" t="s">
        <v>480</v>
      </c>
      <c r="E25" s="206" t="s">
        <v>1289</v>
      </c>
      <c r="F25" s="206" t="s">
        <v>1289</v>
      </c>
      <c r="G25" s="91" t="s">
        <v>9</v>
      </c>
      <c r="H25" s="98" t="s">
        <v>1451</v>
      </c>
      <c r="I25" s="35" t="s">
        <v>13</v>
      </c>
      <c r="J25" s="207" t="s">
        <v>16</v>
      </c>
      <c r="K25" s="207" t="s">
        <v>19</v>
      </c>
      <c r="L25" s="237">
        <v>8507</v>
      </c>
      <c r="M25" s="237">
        <v>6179</v>
      </c>
      <c r="N25" s="35">
        <v>73</v>
      </c>
      <c r="O25" s="212" t="s">
        <v>62</v>
      </c>
      <c r="P25" s="90" t="s">
        <v>63</v>
      </c>
      <c r="Q25" s="209">
        <v>48897.233295833335</v>
      </c>
      <c r="R25" s="98" t="s">
        <v>24</v>
      </c>
      <c r="S25" s="90" t="s">
        <v>25</v>
      </c>
      <c r="T25" s="210" t="s">
        <v>1417</v>
      </c>
      <c r="U25" s="206" t="s">
        <v>1417</v>
      </c>
      <c r="V25" s="211" t="s">
        <v>1203</v>
      </c>
    </row>
    <row r="26" spans="1:22" ht="75.75" customHeight="1">
      <c r="A26" s="98" t="s">
        <v>481</v>
      </c>
      <c r="B26" s="90" t="s">
        <v>1202</v>
      </c>
      <c r="C26" s="91" t="s">
        <v>28</v>
      </c>
      <c r="D26" s="98" t="s">
        <v>482</v>
      </c>
      <c r="E26" s="206" t="s">
        <v>1289</v>
      </c>
      <c r="F26" s="206" t="s">
        <v>1289</v>
      </c>
      <c r="G26" s="206" t="s">
        <v>1289</v>
      </c>
      <c r="H26" s="206" t="s">
        <v>1418</v>
      </c>
      <c r="I26" s="35" t="s">
        <v>13</v>
      </c>
      <c r="J26" s="207" t="s">
        <v>16</v>
      </c>
      <c r="K26" s="207" t="s">
        <v>19</v>
      </c>
      <c r="L26" s="237">
        <v>2522</v>
      </c>
      <c r="M26" s="237">
        <v>2156</v>
      </c>
      <c r="N26" s="35">
        <v>85</v>
      </c>
      <c r="O26" s="212" t="s">
        <v>62</v>
      </c>
      <c r="P26" s="90" t="s">
        <v>62</v>
      </c>
      <c r="Q26" s="209">
        <v>53738.299999999996</v>
      </c>
      <c r="R26" s="98" t="s">
        <v>24</v>
      </c>
      <c r="S26" s="90" t="s">
        <v>25</v>
      </c>
      <c r="T26" s="210" t="s">
        <v>1417</v>
      </c>
      <c r="U26" s="206" t="s">
        <v>1417</v>
      </c>
      <c r="V26" s="211" t="s">
        <v>1203</v>
      </c>
    </row>
    <row r="27" spans="1:22" ht="96">
      <c r="A27" s="98" t="s">
        <v>529</v>
      </c>
      <c r="B27" s="90" t="s">
        <v>1202</v>
      </c>
      <c r="C27" s="91" t="s">
        <v>60</v>
      </c>
      <c r="D27" s="98" t="s">
        <v>530</v>
      </c>
      <c r="E27" s="206" t="s">
        <v>1289</v>
      </c>
      <c r="F27" s="206" t="s">
        <v>1289</v>
      </c>
      <c r="G27" s="91" t="s">
        <v>9</v>
      </c>
      <c r="H27" s="98" t="s">
        <v>531</v>
      </c>
      <c r="I27" s="35" t="s">
        <v>13</v>
      </c>
      <c r="J27" s="207" t="s">
        <v>16</v>
      </c>
      <c r="K27" s="207" t="s">
        <v>19</v>
      </c>
      <c r="L27" s="237">
        <v>7806</v>
      </c>
      <c r="M27" s="237">
        <v>6267</v>
      </c>
      <c r="N27" s="35">
        <v>80</v>
      </c>
      <c r="O27" s="212" t="s">
        <v>62</v>
      </c>
      <c r="P27" s="90" t="s">
        <v>62</v>
      </c>
      <c r="Q27" s="209">
        <v>206643.73603150321</v>
      </c>
      <c r="R27" s="98" t="s">
        <v>24</v>
      </c>
      <c r="S27" s="98" t="s">
        <v>31</v>
      </c>
      <c r="T27" s="210" t="s">
        <v>1417</v>
      </c>
      <c r="U27" s="206" t="s">
        <v>1417</v>
      </c>
      <c r="V27" s="211" t="s">
        <v>1203</v>
      </c>
    </row>
    <row r="28" spans="1:22" ht="84">
      <c r="A28" s="98" t="s">
        <v>560</v>
      </c>
      <c r="B28" s="90" t="s">
        <v>1202</v>
      </c>
      <c r="C28" s="91" t="s">
        <v>60</v>
      </c>
      <c r="D28" s="98" t="s">
        <v>561</v>
      </c>
      <c r="E28" s="206" t="s">
        <v>1289</v>
      </c>
      <c r="F28" s="206" t="s">
        <v>1289</v>
      </c>
      <c r="G28" s="91" t="s">
        <v>9</v>
      </c>
      <c r="H28" s="98" t="s">
        <v>531</v>
      </c>
      <c r="I28" s="35" t="s">
        <v>13</v>
      </c>
      <c r="J28" s="207" t="s">
        <v>16</v>
      </c>
      <c r="K28" s="207" t="s">
        <v>19</v>
      </c>
      <c r="L28" s="237">
        <v>4919</v>
      </c>
      <c r="M28" s="237">
        <v>4350</v>
      </c>
      <c r="N28" s="35">
        <v>88</v>
      </c>
      <c r="O28" s="212" t="s">
        <v>62</v>
      </c>
      <c r="P28" s="90" t="s">
        <v>62</v>
      </c>
      <c r="Q28" s="209">
        <v>41149.206605731757</v>
      </c>
      <c r="R28" s="98" t="s">
        <v>24</v>
      </c>
      <c r="S28" s="98" t="s">
        <v>37</v>
      </c>
      <c r="T28" s="210" t="s">
        <v>1417</v>
      </c>
      <c r="U28" s="206" t="s">
        <v>1417</v>
      </c>
      <c r="V28" s="211" t="s">
        <v>1203</v>
      </c>
    </row>
    <row r="29" spans="1:22" ht="57.75" customHeight="1">
      <c r="A29" s="98" t="s">
        <v>532</v>
      </c>
      <c r="B29" s="90" t="s">
        <v>1202</v>
      </c>
      <c r="C29" s="91" t="s">
        <v>60</v>
      </c>
      <c r="D29" s="98" t="s">
        <v>533</v>
      </c>
      <c r="E29" s="206" t="s">
        <v>1289</v>
      </c>
      <c r="F29" s="206" t="s">
        <v>1289</v>
      </c>
      <c r="G29" s="91" t="s">
        <v>9</v>
      </c>
      <c r="H29" s="98" t="s">
        <v>534</v>
      </c>
      <c r="I29" s="35" t="s">
        <v>964</v>
      </c>
      <c r="J29" s="207" t="s">
        <v>16</v>
      </c>
      <c r="K29" s="207" t="s">
        <v>19</v>
      </c>
      <c r="L29" s="237">
        <v>31976</v>
      </c>
      <c r="M29" s="237">
        <v>28006</v>
      </c>
      <c r="N29" s="35">
        <v>88</v>
      </c>
      <c r="O29" s="212" t="s">
        <v>62</v>
      </c>
      <c r="P29" s="90" t="s">
        <v>62</v>
      </c>
      <c r="Q29" s="209">
        <v>316942.02799271472</v>
      </c>
      <c r="R29" s="98" t="s">
        <v>24</v>
      </c>
      <c r="S29" s="98" t="s">
        <v>31</v>
      </c>
      <c r="T29" s="210" t="s">
        <v>1417</v>
      </c>
      <c r="U29" s="206" t="s">
        <v>1417</v>
      </c>
      <c r="V29" s="211" t="s">
        <v>1203</v>
      </c>
    </row>
    <row r="30" spans="1:22" ht="65.25" customHeight="1">
      <c r="A30" s="98" t="s">
        <v>535</v>
      </c>
      <c r="B30" s="90" t="s">
        <v>1202</v>
      </c>
      <c r="C30" s="91" t="s">
        <v>60</v>
      </c>
      <c r="D30" s="98" t="s">
        <v>536</v>
      </c>
      <c r="E30" s="206" t="s">
        <v>1289</v>
      </c>
      <c r="F30" s="206" t="s">
        <v>1289</v>
      </c>
      <c r="G30" s="91" t="s">
        <v>9</v>
      </c>
      <c r="H30" s="98" t="s">
        <v>537</v>
      </c>
      <c r="I30" s="35" t="s">
        <v>964</v>
      </c>
      <c r="J30" s="207" t="s">
        <v>16</v>
      </c>
      <c r="K30" s="207" t="s">
        <v>19</v>
      </c>
      <c r="L30" s="237">
        <v>4988</v>
      </c>
      <c r="M30" s="237">
        <v>4001</v>
      </c>
      <c r="N30" s="35">
        <v>80</v>
      </c>
      <c r="O30" s="212" t="s">
        <v>62</v>
      </c>
      <c r="P30" s="90" t="s">
        <v>62</v>
      </c>
      <c r="Q30" s="209">
        <v>65017.575000000004</v>
      </c>
      <c r="R30" s="98" t="s">
        <v>24</v>
      </c>
      <c r="S30" s="98" t="s">
        <v>31</v>
      </c>
      <c r="T30" s="210" t="s">
        <v>1417</v>
      </c>
      <c r="U30" s="206" t="s">
        <v>1417</v>
      </c>
      <c r="V30" s="211" t="s">
        <v>1203</v>
      </c>
    </row>
    <row r="31" spans="1:22" ht="96">
      <c r="A31" s="98" t="s">
        <v>562</v>
      </c>
      <c r="B31" s="90" t="s">
        <v>1202</v>
      </c>
      <c r="C31" s="91" t="s">
        <v>60</v>
      </c>
      <c r="D31" s="98" t="s">
        <v>563</v>
      </c>
      <c r="E31" s="206" t="s">
        <v>1289</v>
      </c>
      <c r="F31" s="206" t="s">
        <v>1289</v>
      </c>
      <c r="G31" s="91" t="s">
        <v>9</v>
      </c>
      <c r="H31" s="206" t="s">
        <v>1418</v>
      </c>
      <c r="I31" s="35" t="s">
        <v>1083</v>
      </c>
      <c r="J31" s="207" t="s">
        <v>16</v>
      </c>
      <c r="K31" s="207" t="s">
        <v>19</v>
      </c>
      <c r="L31" s="237">
        <v>27695</v>
      </c>
      <c r="M31" s="237">
        <v>25508</v>
      </c>
      <c r="N31" s="35">
        <v>92</v>
      </c>
      <c r="O31" s="212" t="s">
        <v>62</v>
      </c>
      <c r="P31" s="90" t="s">
        <v>62</v>
      </c>
      <c r="Q31" s="209">
        <v>347924.55867187504</v>
      </c>
      <c r="R31" s="98" t="s">
        <v>24</v>
      </c>
      <c r="S31" s="98" t="s">
        <v>37</v>
      </c>
      <c r="T31" s="210" t="s">
        <v>1417</v>
      </c>
      <c r="U31" s="206" t="s">
        <v>1417</v>
      </c>
      <c r="V31" s="211" t="s">
        <v>1203</v>
      </c>
    </row>
    <row r="32" spans="1:22" ht="48">
      <c r="A32" s="89" t="s">
        <v>627</v>
      </c>
      <c r="B32" s="90" t="s">
        <v>1243</v>
      </c>
      <c r="C32" s="89" t="s">
        <v>23</v>
      </c>
      <c r="D32" s="94" t="s">
        <v>628</v>
      </c>
      <c r="E32" s="206" t="s">
        <v>1289</v>
      </c>
      <c r="F32" s="117" t="s">
        <v>1299</v>
      </c>
      <c r="G32" s="91" t="s">
        <v>11</v>
      </c>
      <c r="H32" s="89" t="s">
        <v>612</v>
      </c>
      <c r="I32" s="35" t="s">
        <v>15</v>
      </c>
      <c r="J32" s="207" t="s">
        <v>16</v>
      </c>
      <c r="K32" s="207" t="s">
        <v>19</v>
      </c>
      <c r="L32" s="208">
        <v>32</v>
      </c>
      <c r="M32" s="208">
        <v>32</v>
      </c>
      <c r="N32" s="208">
        <v>100</v>
      </c>
      <c r="O32" s="212" t="s">
        <v>62</v>
      </c>
      <c r="P32" s="90" t="s">
        <v>63</v>
      </c>
      <c r="Q32" s="209">
        <v>2221.5</v>
      </c>
      <c r="R32" s="89" t="s">
        <v>24</v>
      </c>
      <c r="S32" s="90" t="s">
        <v>25</v>
      </c>
      <c r="T32" s="210" t="s">
        <v>1417</v>
      </c>
      <c r="U32" s="206" t="s">
        <v>1417</v>
      </c>
      <c r="V32" s="231" t="s">
        <v>625</v>
      </c>
    </row>
    <row r="33" spans="1:24" ht="48">
      <c r="A33" s="89" t="s">
        <v>629</v>
      </c>
      <c r="B33" s="90" t="s">
        <v>1243</v>
      </c>
      <c r="C33" s="89" t="s">
        <v>23</v>
      </c>
      <c r="D33" s="94" t="s">
        <v>630</v>
      </c>
      <c r="E33" s="206" t="s">
        <v>1289</v>
      </c>
      <c r="F33" s="117" t="s">
        <v>1299</v>
      </c>
      <c r="G33" s="91" t="s">
        <v>11</v>
      </c>
      <c r="H33" s="89" t="s">
        <v>612</v>
      </c>
      <c r="I33" s="35" t="s">
        <v>15</v>
      </c>
      <c r="J33" s="207" t="s">
        <v>16</v>
      </c>
      <c r="K33" s="207" t="s">
        <v>612</v>
      </c>
      <c r="L33" s="208">
        <v>32</v>
      </c>
      <c r="M33" s="208">
        <v>32</v>
      </c>
      <c r="N33" s="208">
        <v>100</v>
      </c>
      <c r="O33" s="212" t="s">
        <v>62</v>
      </c>
      <c r="P33" s="90" t="s">
        <v>63</v>
      </c>
      <c r="Q33" s="209">
        <v>4828.0600000000004</v>
      </c>
      <c r="R33" s="89" t="s">
        <v>24</v>
      </c>
      <c r="S33" s="90" t="s">
        <v>25</v>
      </c>
      <c r="T33" s="210" t="s">
        <v>1417</v>
      </c>
      <c r="U33" s="206" t="s">
        <v>1417</v>
      </c>
      <c r="V33" s="231" t="s">
        <v>625</v>
      </c>
    </row>
    <row r="34" spans="1:24" ht="36">
      <c r="A34" s="87" t="s">
        <v>75</v>
      </c>
      <c r="B34" s="89" t="s">
        <v>907</v>
      </c>
      <c r="C34" s="91" t="s">
        <v>60</v>
      </c>
      <c r="D34" s="87" t="s">
        <v>97</v>
      </c>
      <c r="E34" s="206" t="s">
        <v>1289</v>
      </c>
      <c r="F34" s="206" t="s">
        <v>1289</v>
      </c>
      <c r="G34" s="91" t="s">
        <v>10</v>
      </c>
      <c r="H34" s="206" t="s">
        <v>1418</v>
      </c>
      <c r="I34" s="35" t="s">
        <v>15</v>
      </c>
      <c r="J34" s="207" t="s">
        <v>16</v>
      </c>
      <c r="K34" s="207" t="s">
        <v>612</v>
      </c>
      <c r="L34" s="221">
        <v>444</v>
      </c>
      <c r="M34" s="213">
        <v>444</v>
      </c>
      <c r="N34" s="35">
        <v>100</v>
      </c>
      <c r="O34" s="212" t="s">
        <v>62</v>
      </c>
      <c r="P34" s="90" t="s">
        <v>63</v>
      </c>
      <c r="Q34" s="209">
        <v>16650</v>
      </c>
      <c r="R34" s="90" t="s">
        <v>24</v>
      </c>
      <c r="S34" s="90" t="s">
        <v>37</v>
      </c>
      <c r="T34" s="90">
        <v>2013</v>
      </c>
      <c r="U34" s="206" t="s">
        <v>1417</v>
      </c>
      <c r="V34" s="211" t="s">
        <v>913</v>
      </c>
    </row>
    <row r="35" spans="1:24" ht="24">
      <c r="A35" s="35" t="s">
        <v>209</v>
      </c>
      <c r="B35" s="89" t="s">
        <v>966</v>
      </c>
      <c r="C35" s="105" t="s">
        <v>167</v>
      </c>
      <c r="D35" s="206" t="s">
        <v>1289</v>
      </c>
      <c r="E35" s="206" t="s">
        <v>1289</v>
      </c>
      <c r="F35" s="206" t="s">
        <v>1289</v>
      </c>
      <c r="G35" s="35" t="s">
        <v>8</v>
      </c>
      <c r="H35" s="206" t="s">
        <v>1418</v>
      </c>
      <c r="I35" s="35" t="s">
        <v>15</v>
      </c>
      <c r="J35" s="35" t="s">
        <v>16</v>
      </c>
      <c r="K35" s="35" t="s">
        <v>19</v>
      </c>
      <c r="L35" s="223">
        <v>6</v>
      </c>
      <c r="M35" s="223">
        <v>6</v>
      </c>
      <c r="N35" s="35">
        <v>100</v>
      </c>
      <c r="O35" s="212" t="s">
        <v>62</v>
      </c>
      <c r="P35" s="206" t="s">
        <v>1289</v>
      </c>
      <c r="Q35" s="209">
        <v>30.25</v>
      </c>
      <c r="R35" s="35" t="s">
        <v>24</v>
      </c>
      <c r="S35" s="35" t="s">
        <v>37</v>
      </c>
      <c r="T35" s="94" t="s">
        <v>967</v>
      </c>
      <c r="U35" s="206" t="s">
        <v>1417</v>
      </c>
      <c r="V35" s="236" t="s">
        <v>1417</v>
      </c>
    </row>
    <row r="36" spans="1:24">
      <c r="A36" s="94" t="s">
        <v>1333</v>
      </c>
      <c r="B36" s="90" t="s">
        <v>1309</v>
      </c>
      <c r="C36" s="105" t="s">
        <v>167</v>
      </c>
      <c r="D36" s="206" t="s">
        <v>1289</v>
      </c>
      <c r="E36" s="206" t="s">
        <v>1289</v>
      </c>
      <c r="F36" s="206" t="s">
        <v>1289</v>
      </c>
      <c r="G36" s="206" t="s">
        <v>1289</v>
      </c>
      <c r="H36" s="206" t="s">
        <v>1418</v>
      </c>
      <c r="I36" s="35" t="s">
        <v>1452</v>
      </c>
      <c r="J36" s="35" t="s">
        <v>16</v>
      </c>
      <c r="K36" s="35" t="s">
        <v>19</v>
      </c>
      <c r="L36" s="35">
        <v>236</v>
      </c>
      <c r="M36" s="35">
        <v>232</v>
      </c>
      <c r="N36" s="206" t="s">
        <v>1289</v>
      </c>
      <c r="O36" s="212" t="s">
        <v>62</v>
      </c>
      <c r="P36" s="206" t="s">
        <v>1289</v>
      </c>
      <c r="Q36" s="209">
        <v>858.98</v>
      </c>
      <c r="R36" s="206" t="s">
        <v>1289</v>
      </c>
      <c r="S36" s="90" t="s">
        <v>25</v>
      </c>
      <c r="T36" s="210" t="s">
        <v>1417</v>
      </c>
      <c r="U36" s="94" t="s">
        <v>1429</v>
      </c>
      <c r="V36" s="94" t="s">
        <v>1430</v>
      </c>
    </row>
    <row r="37" spans="1:24" ht="24">
      <c r="A37" s="89" t="s">
        <v>232</v>
      </c>
      <c r="B37" s="90" t="s">
        <v>1295</v>
      </c>
      <c r="C37" s="91" t="s">
        <v>371</v>
      </c>
      <c r="D37" s="89" t="s">
        <v>233</v>
      </c>
      <c r="E37" s="206" t="s">
        <v>1289</v>
      </c>
      <c r="F37" s="206" t="s">
        <v>1289</v>
      </c>
      <c r="G37" s="91" t="s">
        <v>10</v>
      </c>
      <c r="H37" s="89" t="s">
        <v>234</v>
      </c>
      <c r="I37" s="35" t="s">
        <v>15</v>
      </c>
      <c r="J37" s="207" t="s">
        <v>16</v>
      </c>
      <c r="K37" s="90" t="s">
        <v>612</v>
      </c>
      <c r="L37" s="208">
        <v>144</v>
      </c>
      <c r="M37" s="208">
        <v>144</v>
      </c>
      <c r="N37" s="35">
        <v>100</v>
      </c>
      <c r="O37" s="212" t="s">
        <v>62</v>
      </c>
      <c r="P37" s="90" t="s">
        <v>63</v>
      </c>
      <c r="Q37" s="209">
        <v>2073</v>
      </c>
      <c r="R37" s="89" t="s">
        <v>24</v>
      </c>
      <c r="S37" s="90" t="s">
        <v>25</v>
      </c>
      <c r="T37" s="210" t="s">
        <v>1417</v>
      </c>
      <c r="U37" s="206" t="s">
        <v>1417</v>
      </c>
      <c r="V37" s="211" t="s">
        <v>215</v>
      </c>
      <c r="W37" s="23"/>
      <c r="X37" s="22"/>
    </row>
    <row r="38" spans="1:24">
      <c r="A38" s="89" t="s">
        <v>241</v>
      </c>
      <c r="B38" s="90" t="s">
        <v>1295</v>
      </c>
      <c r="C38" s="91" t="s">
        <v>371</v>
      </c>
      <c r="D38" s="89" t="s">
        <v>242</v>
      </c>
      <c r="E38" s="239" t="s">
        <v>1299</v>
      </c>
      <c r="F38" s="206" t="s">
        <v>1289</v>
      </c>
      <c r="G38" s="91" t="s">
        <v>10</v>
      </c>
      <c r="H38" s="105" t="s">
        <v>229</v>
      </c>
      <c r="I38" s="35" t="s">
        <v>15</v>
      </c>
      <c r="J38" s="207" t="s">
        <v>16</v>
      </c>
      <c r="K38" s="90" t="s">
        <v>612</v>
      </c>
      <c r="L38" s="208">
        <v>152</v>
      </c>
      <c r="M38" s="208">
        <v>152</v>
      </c>
      <c r="N38" s="35">
        <v>100</v>
      </c>
      <c r="O38" s="212" t="s">
        <v>62</v>
      </c>
      <c r="P38" s="90" t="s">
        <v>63</v>
      </c>
      <c r="Q38" s="209">
        <v>577868</v>
      </c>
      <c r="R38" s="89" t="s">
        <v>24</v>
      </c>
      <c r="S38" s="90" t="s">
        <v>25</v>
      </c>
      <c r="T38" s="210" t="s">
        <v>1417</v>
      </c>
      <c r="U38" s="206" t="s">
        <v>1417</v>
      </c>
      <c r="V38" s="211" t="s">
        <v>215</v>
      </c>
      <c r="W38" s="20"/>
      <c r="X38" s="22"/>
    </row>
    <row r="39" spans="1:24" ht="36">
      <c r="A39" s="89" t="s">
        <v>631</v>
      </c>
      <c r="B39" s="90" t="s">
        <v>1243</v>
      </c>
      <c r="C39" s="94" t="s">
        <v>221</v>
      </c>
      <c r="D39" s="94" t="s">
        <v>632</v>
      </c>
      <c r="E39" s="206" t="s">
        <v>1289</v>
      </c>
      <c r="F39" s="117" t="s">
        <v>1299</v>
      </c>
      <c r="G39" s="91" t="s">
        <v>11</v>
      </c>
      <c r="H39" s="89" t="s">
        <v>612</v>
      </c>
      <c r="I39" s="35" t="s">
        <v>15</v>
      </c>
      <c r="J39" s="207" t="s">
        <v>16</v>
      </c>
      <c r="K39" s="207" t="s">
        <v>612</v>
      </c>
      <c r="L39" s="208">
        <v>22</v>
      </c>
      <c r="M39" s="208">
        <v>22</v>
      </c>
      <c r="N39" s="208">
        <v>100</v>
      </c>
      <c r="O39" s="212" t="s">
        <v>62</v>
      </c>
      <c r="P39" s="90" t="s">
        <v>63</v>
      </c>
      <c r="Q39" s="209">
        <v>66496.899999999994</v>
      </c>
      <c r="R39" s="89" t="s">
        <v>24</v>
      </c>
      <c r="S39" s="90" t="s">
        <v>25</v>
      </c>
      <c r="T39" s="210" t="s">
        <v>1417</v>
      </c>
      <c r="U39" s="206" t="s">
        <v>1417</v>
      </c>
      <c r="V39" s="231" t="s">
        <v>633</v>
      </c>
      <c r="W39" s="21"/>
      <c r="X39" s="22"/>
    </row>
    <row r="40" spans="1:24" ht="24">
      <c r="A40" s="89" t="s">
        <v>243</v>
      </c>
      <c r="B40" s="90" t="s">
        <v>1295</v>
      </c>
      <c r="C40" s="91" t="s">
        <v>371</v>
      </c>
      <c r="D40" s="89" t="s">
        <v>244</v>
      </c>
      <c r="E40" s="239" t="s">
        <v>1299</v>
      </c>
      <c r="F40" s="206" t="s">
        <v>1289</v>
      </c>
      <c r="G40" s="91" t="s">
        <v>10</v>
      </c>
      <c r="H40" s="89" t="s">
        <v>229</v>
      </c>
      <c r="I40" s="35" t="s">
        <v>15</v>
      </c>
      <c r="J40" s="207" t="s">
        <v>16</v>
      </c>
      <c r="K40" s="90" t="s">
        <v>612</v>
      </c>
      <c r="L40" s="208">
        <v>152</v>
      </c>
      <c r="M40" s="208">
        <v>152</v>
      </c>
      <c r="N40" s="35">
        <v>100</v>
      </c>
      <c r="O40" s="212" t="s">
        <v>62</v>
      </c>
      <c r="P40" s="90" t="s">
        <v>63</v>
      </c>
      <c r="Q40" s="209">
        <v>20620</v>
      </c>
      <c r="R40" s="89" t="s">
        <v>24</v>
      </c>
      <c r="S40" s="90" t="s">
        <v>25</v>
      </c>
      <c r="T40" s="210" t="s">
        <v>1417</v>
      </c>
      <c r="U40" s="206" t="s">
        <v>1417</v>
      </c>
      <c r="V40" s="211" t="s">
        <v>215</v>
      </c>
      <c r="W40" s="20"/>
      <c r="X40" s="22"/>
    </row>
    <row r="41" spans="1:24" ht="36">
      <c r="A41" s="89" t="s">
        <v>245</v>
      </c>
      <c r="B41" s="90" t="s">
        <v>1295</v>
      </c>
      <c r="C41" s="91" t="s">
        <v>371</v>
      </c>
      <c r="D41" s="89" t="s">
        <v>246</v>
      </c>
      <c r="E41" s="239" t="s">
        <v>1299</v>
      </c>
      <c r="F41" s="206" t="s">
        <v>1289</v>
      </c>
      <c r="G41" s="91" t="s">
        <v>10</v>
      </c>
      <c r="H41" s="89" t="s">
        <v>229</v>
      </c>
      <c r="I41" s="35" t="s">
        <v>15</v>
      </c>
      <c r="J41" s="207" t="s">
        <v>16</v>
      </c>
      <c r="K41" s="90" t="s">
        <v>612</v>
      </c>
      <c r="L41" s="208">
        <v>152</v>
      </c>
      <c r="M41" s="208">
        <v>152</v>
      </c>
      <c r="N41" s="35">
        <v>100</v>
      </c>
      <c r="O41" s="35" t="s">
        <v>63</v>
      </c>
      <c r="P41" s="90" t="s">
        <v>63</v>
      </c>
      <c r="Q41" s="209" t="s">
        <v>1289</v>
      </c>
      <c r="R41" s="89" t="s">
        <v>24</v>
      </c>
      <c r="S41" s="90" t="s">
        <v>25</v>
      </c>
      <c r="T41" s="210" t="s">
        <v>1417</v>
      </c>
      <c r="U41" s="206" t="s">
        <v>1417</v>
      </c>
      <c r="V41" s="211" t="s">
        <v>215</v>
      </c>
      <c r="W41" s="21"/>
      <c r="X41" s="22"/>
    </row>
    <row r="42" spans="1:24" ht="36">
      <c r="A42" s="87" t="s">
        <v>76</v>
      </c>
      <c r="B42" s="89" t="s">
        <v>907</v>
      </c>
      <c r="C42" s="91" t="s">
        <v>60</v>
      </c>
      <c r="D42" s="87" t="s">
        <v>97</v>
      </c>
      <c r="E42" s="206" t="s">
        <v>1289</v>
      </c>
      <c r="F42" s="117" t="s">
        <v>1299</v>
      </c>
      <c r="G42" s="91" t="s">
        <v>10</v>
      </c>
      <c r="H42" s="206" t="s">
        <v>1418</v>
      </c>
      <c r="I42" s="35" t="s">
        <v>15</v>
      </c>
      <c r="J42" s="207" t="s">
        <v>16</v>
      </c>
      <c r="K42" s="207" t="s">
        <v>612</v>
      </c>
      <c r="L42" s="221">
        <v>326</v>
      </c>
      <c r="M42" s="213">
        <v>326</v>
      </c>
      <c r="N42" s="35">
        <v>100</v>
      </c>
      <c r="O42" s="212" t="s">
        <v>62</v>
      </c>
      <c r="P42" s="90" t="s">
        <v>63</v>
      </c>
      <c r="Q42" s="209">
        <v>22413</v>
      </c>
      <c r="R42" s="90" t="s">
        <v>24</v>
      </c>
      <c r="S42" s="90" t="s">
        <v>37</v>
      </c>
      <c r="T42" s="206" t="s">
        <v>1417</v>
      </c>
      <c r="U42" s="206" t="s">
        <v>1417</v>
      </c>
      <c r="V42" s="90" t="s">
        <v>77</v>
      </c>
      <c r="W42" s="24"/>
      <c r="X42" s="22"/>
    </row>
    <row r="43" spans="1:24" ht="24">
      <c r="A43" s="94" t="s">
        <v>1336</v>
      </c>
      <c r="B43" s="90" t="s">
        <v>1309</v>
      </c>
      <c r="C43" s="90" t="s">
        <v>1431</v>
      </c>
      <c r="D43" s="206" t="s">
        <v>1289</v>
      </c>
      <c r="E43" s="206" t="s">
        <v>1289</v>
      </c>
      <c r="F43" s="206" t="s">
        <v>1289</v>
      </c>
      <c r="G43" s="206" t="s">
        <v>1289</v>
      </c>
      <c r="H43" s="206" t="s">
        <v>1418</v>
      </c>
      <c r="I43" s="35" t="s">
        <v>1432</v>
      </c>
      <c r="J43" s="35" t="s">
        <v>16</v>
      </c>
      <c r="K43" s="35" t="s">
        <v>19</v>
      </c>
      <c r="L43" s="35">
        <v>18</v>
      </c>
      <c r="M43" s="35">
        <v>14</v>
      </c>
      <c r="N43" s="206" t="s">
        <v>1289</v>
      </c>
      <c r="O43" s="212" t="s">
        <v>62</v>
      </c>
      <c r="P43" s="206" t="s">
        <v>1289</v>
      </c>
      <c r="Q43" s="209">
        <v>134.75</v>
      </c>
      <c r="R43" s="206" t="s">
        <v>1289</v>
      </c>
      <c r="S43" s="94" t="s">
        <v>31</v>
      </c>
      <c r="T43" s="206" t="s">
        <v>1289</v>
      </c>
      <c r="U43" s="94" t="s">
        <v>1429</v>
      </c>
      <c r="V43" s="94" t="s">
        <v>1433</v>
      </c>
      <c r="W43" s="21"/>
      <c r="X43" s="22"/>
    </row>
    <row r="44" spans="1:24" ht="84">
      <c r="A44" s="98" t="s">
        <v>484</v>
      </c>
      <c r="B44" s="90" t="s">
        <v>1202</v>
      </c>
      <c r="C44" s="242" t="s">
        <v>60</v>
      </c>
      <c r="D44" s="87" t="s">
        <v>1205</v>
      </c>
      <c r="E44" s="206" t="s">
        <v>1289</v>
      </c>
      <c r="F44" s="206" t="s">
        <v>1289</v>
      </c>
      <c r="G44" s="242" t="s">
        <v>8</v>
      </c>
      <c r="H44" s="206" t="s">
        <v>1418</v>
      </c>
      <c r="I44" s="35" t="s">
        <v>13</v>
      </c>
      <c r="J44" s="207" t="s">
        <v>16</v>
      </c>
      <c r="K44" s="207" t="s">
        <v>19</v>
      </c>
      <c r="L44" s="237">
        <v>624</v>
      </c>
      <c r="M44" s="237">
        <v>409</v>
      </c>
      <c r="N44" s="35">
        <v>66</v>
      </c>
      <c r="O44" s="212" t="s">
        <v>62</v>
      </c>
      <c r="P44" s="90" t="s">
        <v>63</v>
      </c>
      <c r="Q44" s="209">
        <v>2872.2025000000003</v>
      </c>
      <c r="R44" s="98" t="s">
        <v>24</v>
      </c>
      <c r="S44" s="94" t="s">
        <v>1422</v>
      </c>
      <c r="T44" s="210" t="s">
        <v>1417</v>
      </c>
      <c r="U44" s="206" t="s">
        <v>1417</v>
      </c>
      <c r="V44" s="211" t="s">
        <v>1203</v>
      </c>
      <c r="W44" s="20"/>
      <c r="X44" s="22"/>
    </row>
    <row r="45" spans="1:24" ht="84">
      <c r="A45" s="103" t="s">
        <v>330</v>
      </c>
      <c r="B45" s="98" t="s">
        <v>1019</v>
      </c>
      <c r="C45" s="35" t="s">
        <v>100</v>
      </c>
      <c r="D45" s="35" t="s">
        <v>331</v>
      </c>
      <c r="E45" s="119" t="s">
        <v>1299</v>
      </c>
      <c r="F45" s="206" t="s">
        <v>1289</v>
      </c>
      <c r="G45" s="35" t="s">
        <v>8</v>
      </c>
      <c r="H45" s="35" t="s">
        <v>332</v>
      </c>
      <c r="I45" s="35" t="s">
        <v>13</v>
      </c>
      <c r="J45" s="35" t="s">
        <v>16</v>
      </c>
      <c r="K45" s="35" t="s">
        <v>19</v>
      </c>
      <c r="L45" s="223">
        <v>13199</v>
      </c>
      <c r="M45" s="223">
        <v>11998</v>
      </c>
      <c r="N45" s="35">
        <v>91</v>
      </c>
      <c r="O45" s="212" t="s">
        <v>62</v>
      </c>
      <c r="P45" s="90" t="s">
        <v>62</v>
      </c>
      <c r="Q45" s="209">
        <v>76548.69</v>
      </c>
      <c r="R45" s="35" t="s">
        <v>24</v>
      </c>
      <c r="S45" s="90" t="s">
        <v>25</v>
      </c>
      <c r="T45" s="210" t="s">
        <v>1417</v>
      </c>
      <c r="U45" s="206" t="s">
        <v>1417</v>
      </c>
      <c r="V45" s="35" t="s">
        <v>333</v>
      </c>
      <c r="W45" s="21"/>
      <c r="X45" s="22"/>
    </row>
    <row r="46" spans="1:24" ht="24">
      <c r="A46" s="94" t="s">
        <v>1337</v>
      </c>
      <c r="B46" s="90" t="s">
        <v>1309</v>
      </c>
      <c r="C46" s="90" t="s">
        <v>1019</v>
      </c>
      <c r="D46" s="206" t="s">
        <v>1289</v>
      </c>
      <c r="E46" s="206" t="s">
        <v>1289</v>
      </c>
      <c r="F46" s="206" t="s">
        <v>1289</v>
      </c>
      <c r="G46" s="206" t="s">
        <v>1289</v>
      </c>
      <c r="H46" s="206" t="s">
        <v>1418</v>
      </c>
      <c r="I46" s="35" t="s">
        <v>1432</v>
      </c>
      <c r="J46" s="35" t="s">
        <v>16</v>
      </c>
      <c r="K46" s="35" t="s">
        <v>19</v>
      </c>
      <c r="L46" s="35">
        <v>1550</v>
      </c>
      <c r="M46" s="35">
        <v>1282</v>
      </c>
      <c r="N46" s="206" t="s">
        <v>1289</v>
      </c>
      <c r="O46" s="212" t="s">
        <v>62</v>
      </c>
      <c r="P46" s="206" t="s">
        <v>1289</v>
      </c>
      <c r="Q46" s="209">
        <v>8179.0379999999996</v>
      </c>
      <c r="R46" s="206" t="s">
        <v>1289</v>
      </c>
      <c r="S46" s="94" t="s">
        <v>53</v>
      </c>
      <c r="T46" s="206" t="s">
        <v>1289</v>
      </c>
      <c r="U46" s="94" t="s">
        <v>1429</v>
      </c>
      <c r="V46" s="94" t="s">
        <v>1463</v>
      </c>
      <c r="W46" s="21"/>
      <c r="X46" s="22"/>
    </row>
    <row r="47" spans="1:24" ht="48">
      <c r="A47" s="94" t="s">
        <v>641</v>
      </c>
      <c r="B47" s="90" t="s">
        <v>1243</v>
      </c>
      <c r="C47" s="89" t="s">
        <v>23</v>
      </c>
      <c r="D47" s="94" t="s">
        <v>642</v>
      </c>
      <c r="E47" s="206" t="s">
        <v>1289</v>
      </c>
      <c r="F47" s="117" t="s">
        <v>1299</v>
      </c>
      <c r="G47" s="91" t="s">
        <v>11</v>
      </c>
      <c r="H47" s="89" t="s">
        <v>612</v>
      </c>
      <c r="I47" s="35" t="s">
        <v>15</v>
      </c>
      <c r="J47" s="207" t="s">
        <v>16</v>
      </c>
      <c r="K47" s="207" t="s">
        <v>612</v>
      </c>
      <c r="L47" s="208">
        <v>22</v>
      </c>
      <c r="M47" s="208">
        <v>22</v>
      </c>
      <c r="N47" s="208">
        <v>100</v>
      </c>
      <c r="O47" s="212" t="s">
        <v>62</v>
      </c>
      <c r="P47" s="90" t="s">
        <v>63</v>
      </c>
      <c r="Q47" s="209">
        <v>1836.44</v>
      </c>
      <c r="R47" s="89" t="s">
        <v>24</v>
      </c>
      <c r="S47" s="90" t="s">
        <v>25</v>
      </c>
      <c r="T47" s="210" t="s">
        <v>1417</v>
      </c>
      <c r="U47" s="206" t="s">
        <v>1417</v>
      </c>
      <c r="V47" s="94" t="s">
        <v>625</v>
      </c>
      <c r="W47" s="21"/>
      <c r="X47" s="22"/>
    </row>
    <row r="48" spans="1:24" ht="48">
      <c r="A48" s="94" t="s">
        <v>643</v>
      </c>
      <c r="B48" s="90" t="s">
        <v>1243</v>
      </c>
      <c r="C48" s="89" t="s">
        <v>23</v>
      </c>
      <c r="D48" s="94" t="s">
        <v>644</v>
      </c>
      <c r="E48" s="206" t="s">
        <v>1289</v>
      </c>
      <c r="F48" s="117" t="s">
        <v>1299</v>
      </c>
      <c r="G48" s="91" t="s">
        <v>11</v>
      </c>
      <c r="H48" s="89" t="s">
        <v>612</v>
      </c>
      <c r="I48" s="35" t="s">
        <v>15</v>
      </c>
      <c r="J48" s="207" t="s">
        <v>16</v>
      </c>
      <c r="K48" s="207" t="s">
        <v>612</v>
      </c>
      <c r="L48" s="208">
        <v>22</v>
      </c>
      <c r="M48" s="208">
        <v>22</v>
      </c>
      <c r="N48" s="208">
        <v>100</v>
      </c>
      <c r="O48" s="212" t="s">
        <v>62</v>
      </c>
      <c r="P48" s="90" t="s">
        <v>63</v>
      </c>
      <c r="Q48" s="209">
        <v>2488.08</v>
      </c>
      <c r="R48" s="89" t="s">
        <v>24</v>
      </c>
      <c r="S48" s="90" t="s">
        <v>25</v>
      </c>
      <c r="T48" s="210" t="s">
        <v>1417</v>
      </c>
      <c r="U48" s="206" t="s">
        <v>1417</v>
      </c>
      <c r="V48" s="231" t="s">
        <v>625</v>
      </c>
      <c r="W48" s="21"/>
      <c r="X48" s="22"/>
    </row>
    <row r="49" spans="1:24" ht="180">
      <c r="A49" s="98" t="s">
        <v>540</v>
      </c>
      <c r="B49" s="90" t="s">
        <v>1202</v>
      </c>
      <c r="C49" s="91" t="s">
        <v>60</v>
      </c>
      <c r="D49" s="98" t="s">
        <v>541</v>
      </c>
      <c r="E49" s="206" t="s">
        <v>1289</v>
      </c>
      <c r="F49" s="206" t="s">
        <v>1289</v>
      </c>
      <c r="G49" s="91" t="s">
        <v>9</v>
      </c>
      <c r="H49" s="98" t="s">
        <v>542</v>
      </c>
      <c r="I49" s="35" t="s">
        <v>13</v>
      </c>
      <c r="J49" s="207" t="s">
        <v>16</v>
      </c>
      <c r="K49" s="207" t="s">
        <v>19</v>
      </c>
      <c r="L49" s="237">
        <v>92</v>
      </c>
      <c r="M49" s="237">
        <v>91</v>
      </c>
      <c r="N49" s="35">
        <v>99</v>
      </c>
      <c r="O49" s="212" t="s">
        <v>62</v>
      </c>
      <c r="P49" s="90" t="s">
        <v>63</v>
      </c>
      <c r="Q49" s="209">
        <v>2199.2854666666667</v>
      </c>
      <c r="R49" s="98" t="s">
        <v>24</v>
      </c>
      <c r="S49" s="98" t="s">
        <v>31</v>
      </c>
      <c r="T49" s="210" t="s">
        <v>1417</v>
      </c>
      <c r="U49" s="206" t="s">
        <v>1417</v>
      </c>
      <c r="V49" s="211" t="s">
        <v>1203</v>
      </c>
      <c r="W49" s="21"/>
      <c r="X49" s="22"/>
    </row>
    <row r="50" spans="1:24" ht="36">
      <c r="A50" s="87" t="s">
        <v>128</v>
      </c>
      <c r="B50" s="89" t="s">
        <v>960</v>
      </c>
      <c r="C50" s="91" t="s">
        <v>28</v>
      </c>
      <c r="D50" s="87" t="s">
        <v>129</v>
      </c>
      <c r="E50" s="206" t="s">
        <v>1289</v>
      </c>
      <c r="F50" s="206" t="s">
        <v>1289</v>
      </c>
      <c r="G50" s="91" t="s">
        <v>8</v>
      </c>
      <c r="H50" s="87" t="s">
        <v>121</v>
      </c>
      <c r="I50" s="35" t="s">
        <v>15</v>
      </c>
      <c r="J50" s="207" t="s">
        <v>16</v>
      </c>
      <c r="K50" s="207" t="s">
        <v>19</v>
      </c>
      <c r="L50" s="240">
        <v>6</v>
      </c>
      <c r="M50" s="240">
        <v>6</v>
      </c>
      <c r="N50" s="35">
        <v>100</v>
      </c>
      <c r="O50" s="212" t="s">
        <v>62</v>
      </c>
      <c r="P50" s="90" t="s">
        <v>62</v>
      </c>
      <c r="Q50" s="209">
        <v>30.36</v>
      </c>
      <c r="R50" s="90" t="s">
        <v>24</v>
      </c>
      <c r="S50" s="90" t="s">
        <v>31</v>
      </c>
      <c r="T50" s="210" t="s">
        <v>1417</v>
      </c>
      <c r="U50" s="206" t="s">
        <v>1417</v>
      </c>
      <c r="V50" s="225" t="s">
        <v>961</v>
      </c>
    </row>
    <row r="51" spans="1:24" ht="87.75" customHeight="1">
      <c r="A51" s="94" t="s">
        <v>1339</v>
      </c>
      <c r="B51" s="90" t="s">
        <v>1309</v>
      </c>
      <c r="C51" s="90" t="s">
        <v>1465</v>
      </c>
      <c r="D51" s="206" t="s">
        <v>1289</v>
      </c>
      <c r="E51" s="206" t="s">
        <v>1289</v>
      </c>
      <c r="F51" s="206" t="s">
        <v>1289</v>
      </c>
      <c r="G51" s="206" t="s">
        <v>1289</v>
      </c>
      <c r="H51" s="206" t="s">
        <v>1418</v>
      </c>
      <c r="I51" s="35" t="s">
        <v>1432</v>
      </c>
      <c r="J51" s="35" t="s">
        <v>16</v>
      </c>
      <c r="K51" s="35" t="s">
        <v>19</v>
      </c>
      <c r="L51" s="35">
        <v>324</v>
      </c>
      <c r="M51" s="35">
        <v>128</v>
      </c>
      <c r="N51" s="206" t="s">
        <v>1289</v>
      </c>
      <c r="O51" s="212" t="s">
        <v>63</v>
      </c>
      <c r="P51" s="206" t="s">
        <v>1289</v>
      </c>
      <c r="Q51" s="209">
        <v>1232</v>
      </c>
      <c r="R51" s="206" t="s">
        <v>1289</v>
      </c>
      <c r="S51" s="206" t="s">
        <v>1289</v>
      </c>
      <c r="T51" s="94">
        <v>2015</v>
      </c>
      <c r="U51" s="94" t="s">
        <v>1443</v>
      </c>
      <c r="V51" s="94" t="s">
        <v>1466</v>
      </c>
    </row>
    <row r="52" spans="1:24" ht="65.25" customHeight="1">
      <c r="A52" s="94" t="s">
        <v>1341</v>
      </c>
      <c r="B52" s="90" t="s">
        <v>1309</v>
      </c>
      <c r="C52" s="105" t="s">
        <v>167</v>
      </c>
      <c r="D52" s="206" t="s">
        <v>1289</v>
      </c>
      <c r="E52" s="206" t="s">
        <v>1289</v>
      </c>
      <c r="F52" s="206" t="s">
        <v>1289</v>
      </c>
      <c r="G52" s="206" t="s">
        <v>1289</v>
      </c>
      <c r="H52" s="206" t="s">
        <v>1418</v>
      </c>
      <c r="I52" s="35" t="s">
        <v>1452</v>
      </c>
      <c r="J52" s="35" t="s">
        <v>16</v>
      </c>
      <c r="K52" s="35" t="s">
        <v>19</v>
      </c>
      <c r="L52" s="35">
        <v>5000</v>
      </c>
      <c r="M52" s="35">
        <v>4100</v>
      </c>
      <c r="N52" s="206" t="s">
        <v>1289</v>
      </c>
      <c r="O52" s="212" t="s">
        <v>62</v>
      </c>
      <c r="P52" s="206" t="s">
        <v>1289</v>
      </c>
      <c r="Q52" s="209">
        <v>10275.691907</v>
      </c>
      <c r="R52" s="206" t="s">
        <v>1289</v>
      </c>
      <c r="S52" s="90" t="s">
        <v>25</v>
      </c>
      <c r="T52" s="210" t="s">
        <v>1417</v>
      </c>
      <c r="U52" s="94" t="s">
        <v>1429</v>
      </c>
      <c r="V52" s="94" t="s">
        <v>1430</v>
      </c>
    </row>
    <row r="53" spans="1:24" ht="98.25" customHeight="1">
      <c r="A53" s="295" t="s">
        <v>1033</v>
      </c>
      <c r="B53" s="89" t="s">
        <v>1031</v>
      </c>
      <c r="C53" s="35" t="s">
        <v>221</v>
      </c>
      <c r="D53" s="35" t="s">
        <v>367</v>
      </c>
      <c r="E53" s="119" t="s">
        <v>1299</v>
      </c>
      <c r="F53" s="206" t="s">
        <v>1289</v>
      </c>
      <c r="G53" s="35" t="s">
        <v>10</v>
      </c>
      <c r="H53" s="206" t="s">
        <v>1418</v>
      </c>
      <c r="I53" s="35" t="s">
        <v>15</v>
      </c>
      <c r="J53" s="35" t="s">
        <v>16</v>
      </c>
      <c r="K53" s="35" t="s">
        <v>612</v>
      </c>
      <c r="L53" s="223">
        <v>152</v>
      </c>
      <c r="M53" s="223">
        <v>101</v>
      </c>
      <c r="N53" s="35">
        <v>66</v>
      </c>
      <c r="O53" s="212" t="s">
        <v>62</v>
      </c>
      <c r="P53" s="90" t="s">
        <v>63</v>
      </c>
      <c r="Q53" s="209">
        <v>21450.931676767676</v>
      </c>
      <c r="R53" s="35" t="s">
        <v>24</v>
      </c>
      <c r="S53" s="35" t="s">
        <v>37</v>
      </c>
      <c r="T53" s="210" t="s">
        <v>1417</v>
      </c>
      <c r="U53" s="206" t="s">
        <v>1417</v>
      </c>
      <c r="V53" s="35" t="s">
        <v>368</v>
      </c>
    </row>
    <row r="54" spans="1:24" ht="62.25" customHeight="1">
      <c r="A54" s="89" t="s">
        <v>647</v>
      </c>
      <c r="B54" s="90" t="s">
        <v>1243</v>
      </c>
      <c r="C54" s="89" t="s">
        <v>221</v>
      </c>
      <c r="D54" s="89" t="s">
        <v>648</v>
      </c>
      <c r="E54" s="206" t="s">
        <v>1289</v>
      </c>
      <c r="F54" s="206" t="s">
        <v>1289</v>
      </c>
      <c r="G54" s="91" t="s">
        <v>11</v>
      </c>
      <c r="H54" s="89" t="s">
        <v>649</v>
      </c>
      <c r="I54" s="35" t="s">
        <v>15</v>
      </c>
      <c r="J54" s="207" t="s">
        <v>16</v>
      </c>
      <c r="K54" s="207" t="s">
        <v>612</v>
      </c>
      <c r="L54" s="208">
        <v>29</v>
      </c>
      <c r="M54" s="208">
        <v>29</v>
      </c>
      <c r="N54" s="208">
        <v>100</v>
      </c>
      <c r="O54" s="35" t="s">
        <v>63</v>
      </c>
      <c r="P54" s="90" t="s">
        <v>63</v>
      </c>
      <c r="Q54" s="209">
        <v>21450.931676767676</v>
      </c>
      <c r="R54" s="89" t="s">
        <v>24</v>
      </c>
      <c r="S54" s="90" t="s">
        <v>25</v>
      </c>
      <c r="T54" s="210" t="s">
        <v>1417</v>
      </c>
      <c r="U54" s="206" t="s">
        <v>1417</v>
      </c>
      <c r="V54" s="231" t="s">
        <v>650</v>
      </c>
    </row>
    <row r="55" spans="1:24" ht="60" customHeight="1">
      <c r="A55" s="35" t="s">
        <v>1045</v>
      </c>
      <c r="B55" s="89" t="s">
        <v>1031</v>
      </c>
      <c r="C55" s="35" t="s">
        <v>221</v>
      </c>
      <c r="D55" s="35" t="s">
        <v>1046</v>
      </c>
      <c r="E55" s="119" t="s">
        <v>1299</v>
      </c>
      <c r="F55" s="206" t="s">
        <v>1289</v>
      </c>
      <c r="G55" s="35" t="s">
        <v>10</v>
      </c>
      <c r="H55" s="206" t="s">
        <v>1418</v>
      </c>
      <c r="I55" s="35" t="s">
        <v>15</v>
      </c>
      <c r="J55" s="35" t="s">
        <v>16</v>
      </c>
      <c r="K55" s="35" t="s">
        <v>612</v>
      </c>
      <c r="L55" s="223">
        <v>152</v>
      </c>
      <c r="M55" s="223">
        <v>101</v>
      </c>
      <c r="N55" s="35">
        <v>66</v>
      </c>
      <c r="O55" s="212" t="s">
        <v>62</v>
      </c>
      <c r="P55" s="90" t="s">
        <v>63</v>
      </c>
      <c r="Q55" s="209">
        <v>4502.24</v>
      </c>
      <c r="R55" s="35" t="s">
        <v>24</v>
      </c>
      <c r="S55" s="35" t="s">
        <v>37</v>
      </c>
      <c r="T55" s="94">
        <v>2014</v>
      </c>
      <c r="U55" s="206" t="s">
        <v>1417</v>
      </c>
      <c r="V55" s="35" t="s">
        <v>1036</v>
      </c>
    </row>
    <row r="56" spans="1:24">
      <c r="A56" s="94" t="s">
        <v>1342</v>
      </c>
      <c r="B56" s="90" t="s">
        <v>1309</v>
      </c>
      <c r="C56" s="90" t="s">
        <v>1431</v>
      </c>
      <c r="D56" s="206" t="s">
        <v>1289</v>
      </c>
      <c r="E56" s="206" t="s">
        <v>1289</v>
      </c>
      <c r="F56" s="206" t="s">
        <v>1289</v>
      </c>
      <c r="G56" s="206" t="s">
        <v>1289</v>
      </c>
      <c r="H56" s="206" t="s">
        <v>1418</v>
      </c>
      <c r="I56" s="35" t="s">
        <v>1432</v>
      </c>
      <c r="J56" s="35" t="s">
        <v>16</v>
      </c>
      <c r="K56" s="35" t="s">
        <v>19</v>
      </c>
      <c r="L56" s="35">
        <v>6</v>
      </c>
      <c r="M56" s="35">
        <v>6</v>
      </c>
      <c r="N56" s="206" t="s">
        <v>1289</v>
      </c>
      <c r="O56" s="212" t="s">
        <v>62</v>
      </c>
      <c r="P56" s="206" t="s">
        <v>1289</v>
      </c>
      <c r="Q56" s="209">
        <v>288.75</v>
      </c>
      <c r="R56" s="206" t="s">
        <v>1289</v>
      </c>
      <c r="S56" s="94" t="s">
        <v>37</v>
      </c>
      <c r="T56" s="206" t="s">
        <v>1289</v>
      </c>
      <c r="U56" s="94" t="s">
        <v>1429</v>
      </c>
      <c r="V56" s="94" t="s">
        <v>1433</v>
      </c>
    </row>
    <row r="57" spans="1:24" ht="39" customHeight="1">
      <c r="A57" s="87" t="s">
        <v>132</v>
      </c>
      <c r="B57" s="89" t="s">
        <v>960</v>
      </c>
      <c r="C57" s="91" t="s">
        <v>28</v>
      </c>
      <c r="D57" s="87" t="s">
        <v>133</v>
      </c>
      <c r="E57" s="206" t="s">
        <v>1289</v>
      </c>
      <c r="F57" s="206" t="s">
        <v>1289</v>
      </c>
      <c r="G57" s="91" t="s">
        <v>8</v>
      </c>
      <c r="H57" s="87" t="s">
        <v>121</v>
      </c>
      <c r="I57" s="35" t="s">
        <v>15</v>
      </c>
      <c r="J57" s="207" t="s">
        <v>16</v>
      </c>
      <c r="K57" s="207" t="s">
        <v>19</v>
      </c>
      <c r="L57" s="240">
        <v>12.75</v>
      </c>
      <c r="M57" s="240">
        <v>12.75</v>
      </c>
      <c r="N57" s="35">
        <v>100</v>
      </c>
      <c r="O57" s="212" t="s">
        <v>62</v>
      </c>
      <c r="P57" s="90" t="s">
        <v>62</v>
      </c>
      <c r="Q57" s="209">
        <v>1573.5833333333333</v>
      </c>
      <c r="R57" s="90" t="s">
        <v>24</v>
      </c>
      <c r="S57" s="90" t="s">
        <v>31</v>
      </c>
      <c r="T57" s="210" t="s">
        <v>1417</v>
      </c>
      <c r="U57" s="206" t="s">
        <v>1417</v>
      </c>
      <c r="V57" s="225" t="s">
        <v>961</v>
      </c>
    </row>
    <row r="58" spans="1:24">
      <c r="A58" s="89" t="s">
        <v>250</v>
      </c>
      <c r="B58" s="90" t="s">
        <v>1295</v>
      </c>
      <c r="C58" s="89" t="s">
        <v>27</v>
      </c>
      <c r="D58" s="89" t="s">
        <v>251</v>
      </c>
      <c r="E58" s="239" t="s">
        <v>1299</v>
      </c>
      <c r="F58" s="206" t="s">
        <v>1289</v>
      </c>
      <c r="G58" s="91" t="s">
        <v>10</v>
      </c>
      <c r="H58" s="89" t="s">
        <v>229</v>
      </c>
      <c r="I58" s="35" t="s">
        <v>15</v>
      </c>
      <c r="J58" s="207" t="s">
        <v>16</v>
      </c>
      <c r="K58" s="90" t="s">
        <v>612</v>
      </c>
      <c r="L58" s="208">
        <v>24000</v>
      </c>
      <c r="M58" s="208">
        <v>24000</v>
      </c>
      <c r="N58" s="35">
        <v>100</v>
      </c>
      <c r="O58" s="212" t="s">
        <v>62</v>
      </c>
      <c r="P58" s="90" t="s">
        <v>63</v>
      </c>
      <c r="Q58" s="209">
        <v>67764</v>
      </c>
      <c r="R58" s="89" t="s">
        <v>24</v>
      </c>
      <c r="S58" s="90" t="s">
        <v>25</v>
      </c>
      <c r="T58" s="210" t="s">
        <v>1417</v>
      </c>
      <c r="U58" s="206" t="s">
        <v>1417</v>
      </c>
      <c r="V58" s="211" t="s">
        <v>215</v>
      </c>
    </row>
    <row r="59" spans="1:24" ht="36">
      <c r="A59" s="89" t="s">
        <v>252</v>
      </c>
      <c r="B59" s="90" t="s">
        <v>1295</v>
      </c>
      <c r="C59" s="89" t="s">
        <v>27</v>
      </c>
      <c r="D59" s="89" t="s">
        <v>253</v>
      </c>
      <c r="E59" s="239" t="s">
        <v>1299</v>
      </c>
      <c r="F59" s="206" t="s">
        <v>1289</v>
      </c>
      <c r="G59" s="91" t="s">
        <v>10</v>
      </c>
      <c r="H59" s="89" t="s">
        <v>254</v>
      </c>
      <c r="I59" s="35" t="s">
        <v>15</v>
      </c>
      <c r="J59" s="207" t="s">
        <v>16</v>
      </c>
      <c r="K59" s="90" t="s">
        <v>612</v>
      </c>
      <c r="L59" s="208">
        <v>30000</v>
      </c>
      <c r="M59" s="208">
        <v>30000</v>
      </c>
      <c r="N59" s="35">
        <v>100</v>
      </c>
      <c r="O59" s="212" t="s">
        <v>62</v>
      </c>
      <c r="P59" s="90" t="s">
        <v>63</v>
      </c>
      <c r="Q59" s="209">
        <v>12108</v>
      </c>
      <c r="R59" s="89" t="s">
        <v>24</v>
      </c>
      <c r="S59" s="90" t="s">
        <v>25</v>
      </c>
      <c r="T59" s="210" t="s">
        <v>1417</v>
      </c>
      <c r="U59" s="206" t="s">
        <v>1417</v>
      </c>
      <c r="V59" s="211" t="s">
        <v>215</v>
      </c>
    </row>
    <row r="60" spans="1:24" ht="96">
      <c r="A60" s="98" t="s">
        <v>1344</v>
      </c>
      <c r="B60" s="90" t="s">
        <v>1202</v>
      </c>
      <c r="C60" s="91" t="s">
        <v>28</v>
      </c>
      <c r="D60" s="98" t="s">
        <v>485</v>
      </c>
      <c r="E60" s="206" t="s">
        <v>1289</v>
      </c>
      <c r="F60" s="206" t="s">
        <v>1289</v>
      </c>
      <c r="G60" s="91" t="s">
        <v>8</v>
      </c>
      <c r="H60" s="98" t="s">
        <v>486</v>
      </c>
      <c r="I60" s="35" t="s">
        <v>13</v>
      </c>
      <c r="J60" s="207" t="s">
        <v>16</v>
      </c>
      <c r="K60" s="207" t="s">
        <v>19</v>
      </c>
      <c r="L60" s="237">
        <v>10916</v>
      </c>
      <c r="M60" s="237">
        <v>8942</v>
      </c>
      <c r="N60" s="35">
        <v>82</v>
      </c>
      <c r="O60" s="212" t="s">
        <v>62</v>
      </c>
      <c r="P60" s="90" t="s">
        <v>62</v>
      </c>
      <c r="Q60" s="209">
        <v>263872.94302500004</v>
      </c>
      <c r="R60" s="98" t="s">
        <v>24</v>
      </c>
      <c r="S60" s="90" t="s">
        <v>25</v>
      </c>
      <c r="T60" s="210" t="s">
        <v>1417</v>
      </c>
      <c r="U60" s="206" t="s">
        <v>1417</v>
      </c>
      <c r="V60" s="211" t="s">
        <v>1203</v>
      </c>
    </row>
    <row r="61" spans="1:24">
      <c r="A61" s="94" t="s">
        <v>1345</v>
      </c>
      <c r="B61" s="90" t="s">
        <v>1309</v>
      </c>
      <c r="C61" s="90" t="s">
        <v>1431</v>
      </c>
      <c r="D61" s="206" t="s">
        <v>1289</v>
      </c>
      <c r="E61" s="206" t="s">
        <v>1289</v>
      </c>
      <c r="F61" s="206" t="s">
        <v>1289</v>
      </c>
      <c r="G61" s="206" t="s">
        <v>1289</v>
      </c>
      <c r="H61" s="206" t="s">
        <v>1418</v>
      </c>
      <c r="I61" s="35" t="s">
        <v>1432</v>
      </c>
      <c r="J61" s="35" t="s">
        <v>16</v>
      </c>
      <c r="K61" s="35" t="s">
        <v>19</v>
      </c>
      <c r="L61" s="35">
        <v>312</v>
      </c>
      <c r="M61" s="35">
        <v>238</v>
      </c>
      <c r="N61" s="206" t="s">
        <v>1289</v>
      </c>
      <c r="O61" s="212" t="s">
        <v>62</v>
      </c>
      <c r="P61" s="206" t="s">
        <v>1289</v>
      </c>
      <c r="Q61" s="209">
        <v>6164.8125</v>
      </c>
      <c r="R61" s="206" t="s">
        <v>1289</v>
      </c>
      <c r="S61" s="90" t="s">
        <v>25</v>
      </c>
      <c r="T61" s="206" t="s">
        <v>1289</v>
      </c>
      <c r="U61" s="94" t="s">
        <v>1429</v>
      </c>
      <c r="V61" s="94" t="s">
        <v>1433</v>
      </c>
    </row>
    <row r="62" spans="1:24" ht="60">
      <c r="A62" s="98" t="s">
        <v>487</v>
      </c>
      <c r="B62" s="90" t="s">
        <v>1202</v>
      </c>
      <c r="C62" s="91" t="s">
        <v>60</v>
      </c>
      <c r="D62" s="98" t="s">
        <v>488</v>
      </c>
      <c r="E62" s="206" t="s">
        <v>1289</v>
      </c>
      <c r="F62" s="206" t="s">
        <v>1289</v>
      </c>
      <c r="G62" s="91" t="s">
        <v>8</v>
      </c>
      <c r="H62" s="206" t="s">
        <v>1418</v>
      </c>
      <c r="I62" s="35" t="s">
        <v>13</v>
      </c>
      <c r="J62" s="207" t="s">
        <v>16</v>
      </c>
      <c r="K62" s="207" t="s">
        <v>612</v>
      </c>
      <c r="L62" s="237">
        <v>348</v>
      </c>
      <c r="M62" s="237">
        <v>348</v>
      </c>
      <c r="N62" s="35">
        <v>100</v>
      </c>
      <c r="O62" s="212" t="s">
        <v>62</v>
      </c>
      <c r="P62" s="90" t="s">
        <v>63</v>
      </c>
      <c r="Q62" s="209">
        <v>14737.800000000001</v>
      </c>
      <c r="R62" s="98" t="s">
        <v>24</v>
      </c>
      <c r="S62" s="90" t="s">
        <v>25</v>
      </c>
      <c r="T62" s="210" t="s">
        <v>1417</v>
      </c>
      <c r="U62" s="206" t="s">
        <v>1417</v>
      </c>
      <c r="V62" s="211" t="s">
        <v>1203</v>
      </c>
    </row>
    <row r="63" spans="1:24" ht="60">
      <c r="A63" s="89" t="s">
        <v>104</v>
      </c>
      <c r="B63" s="89" t="s">
        <v>930</v>
      </c>
      <c r="C63" s="89" t="s">
        <v>100</v>
      </c>
      <c r="D63" s="89" t="s">
        <v>105</v>
      </c>
      <c r="E63" s="117" t="s">
        <v>1299</v>
      </c>
      <c r="F63" s="117" t="s">
        <v>1299</v>
      </c>
      <c r="G63" s="91" t="s">
        <v>10</v>
      </c>
      <c r="H63" s="89" t="s">
        <v>106</v>
      </c>
      <c r="I63" s="35" t="s">
        <v>15</v>
      </c>
      <c r="J63" s="207" t="s">
        <v>16</v>
      </c>
      <c r="K63" s="207" t="s">
        <v>19</v>
      </c>
      <c r="L63" s="221">
        <v>900</v>
      </c>
      <c r="M63" s="213">
        <v>730</v>
      </c>
      <c r="N63" s="35">
        <v>81</v>
      </c>
      <c r="O63" s="212" t="s">
        <v>62</v>
      </c>
      <c r="P63" s="90" t="s">
        <v>62</v>
      </c>
      <c r="Q63" s="209">
        <v>1863</v>
      </c>
      <c r="R63" s="90" t="s">
        <v>24</v>
      </c>
      <c r="S63" s="90" t="s">
        <v>31</v>
      </c>
      <c r="T63" s="210" t="s">
        <v>1417</v>
      </c>
      <c r="U63" s="206" t="s">
        <v>1417</v>
      </c>
      <c r="V63" s="89" t="s">
        <v>103</v>
      </c>
    </row>
    <row r="64" spans="1:24" ht="36">
      <c r="A64" s="103" t="s">
        <v>979</v>
      </c>
      <c r="B64" s="89" t="s">
        <v>966</v>
      </c>
      <c r="C64" s="105" t="s">
        <v>167</v>
      </c>
      <c r="D64" s="103" t="s">
        <v>980</v>
      </c>
      <c r="E64" s="206" t="s">
        <v>1289</v>
      </c>
      <c r="F64" s="206" t="s">
        <v>1289</v>
      </c>
      <c r="G64" s="103" t="s">
        <v>8</v>
      </c>
      <c r="H64" s="206" t="s">
        <v>1418</v>
      </c>
      <c r="I64" s="35" t="s">
        <v>13</v>
      </c>
      <c r="J64" s="103" t="s">
        <v>16</v>
      </c>
      <c r="K64" s="103" t="s">
        <v>19</v>
      </c>
      <c r="L64" s="251">
        <v>93</v>
      </c>
      <c r="M64" s="251">
        <v>85</v>
      </c>
      <c r="N64" s="35">
        <v>91</v>
      </c>
      <c r="O64" s="212" t="s">
        <v>62</v>
      </c>
      <c r="P64" s="90" t="s">
        <v>62</v>
      </c>
      <c r="Q64" s="209">
        <v>471</v>
      </c>
      <c r="R64" s="103" t="s">
        <v>24</v>
      </c>
      <c r="S64" s="90" t="s">
        <v>25</v>
      </c>
      <c r="T64" s="94">
        <v>41852</v>
      </c>
      <c r="U64" s="206" t="s">
        <v>1417</v>
      </c>
      <c r="V64" s="236" t="s">
        <v>1417</v>
      </c>
    </row>
    <row r="65" spans="1:23" ht="24">
      <c r="A65" s="35" t="s">
        <v>876</v>
      </c>
      <c r="B65" s="35" t="s">
        <v>807</v>
      </c>
      <c r="C65" s="105" t="s">
        <v>1300</v>
      </c>
      <c r="D65" s="105" t="s">
        <v>1300</v>
      </c>
      <c r="E65" s="206" t="s">
        <v>1289</v>
      </c>
      <c r="F65" s="119" t="s">
        <v>1299</v>
      </c>
      <c r="G65" s="105" t="s">
        <v>1300</v>
      </c>
      <c r="H65" s="105" t="s">
        <v>1300</v>
      </c>
      <c r="I65" s="105" t="s">
        <v>1300</v>
      </c>
      <c r="J65" s="35" t="s">
        <v>16</v>
      </c>
      <c r="K65" s="35" t="s">
        <v>19</v>
      </c>
      <c r="L65" s="223">
        <v>6140</v>
      </c>
      <c r="M65" s="223">
        <v>6140</v>
      </c>
      <c r="N65" s="35">
        <v>100</v>
      </c>
      <c r="O65" s="35" t="s">
        <v>63</v>
      </c>
      <c r="P65" s="105" t="s">
        <v>1300</v>
      </c>
      <c r="Q65" s="209" t="e">
        <v>#N/A</v>
      </c>
      <c r="R65" s="100" t="s">
        <v>210</v>
      </c>
      <c r="S65" s="105" t="s">
        <v>1300</v>
      </c>
      <c r="T65" s="105" t="s">
        <v>1300</v>
      </c>
      <c r="U65" s="105" t="s">
        <v>1300</v>
      </c>
      <c r="V65" s="35" t="s">
        <v>877</v>
      </c>
    </row>
    <row r="66" spans="1:23" ht="96">
      <c r="A66" s="98" t="s">
        <v>543</v>
      </c>
      <c r="B66" s="90" t="s">
        <v>1202</v>
      </c>
      <c r="C66" s="91" t="s">
        <v>60</v>
      </c>
      <c r="D66" s="98" t="s">
        <v>544</v>
      </c>
      <c r="E66" s="206" t="s">
        <v>1289</v>
      </c>
      <c r="F66" s="206" t="s">
        <v>1289</v>
      </c>
      <c r="G66" s="91" t="s">
        <v>9</v>
      </c>
      <c r="H66" s="98" t="s">
        <v>495</v>
      </c>
      <c r="I66" s="35" t="s">
        <v>13</v>
      </c>
      <c r="J66" s="207" t="s">
        <v>16</v>
      </c>
      <c r="K66" s="207" t="s">
        <v>19</v>
      </c>
      <c r="L66" s="237">
        <v>1333</v>
      </c>
      <c r="M66" s="237">
        <v>1316</v>
      </c>
      <c r="N66" s="35">
        <v>99</v>
      </c>
      <c r="O66" s="212" t="s">
        <v>62</v>
      </c>
      <c r="P66" s="98" t="s">
        <v>340</v>
      </c>
      <c r="Q66" s="209">
        <v>10250.676107638888</v>
      </c>
      <c r="R66" s="98" t="s">
        <v>24</v>
      </c>
      <c r="S66" s="98" t="s">
        <v>31</v>
      </c>
      <c r="T66" s="210" t="s">
        <v>1417</v>
      </c>
      <c r="U66" s="206" t="s">
        <v>1417</v>
      </c>
      <c r="V66" s="211" t="s">
        <v>1203</v>
      </c>
    </row>
    <row r="67" spans="1:23">
      <c r="A67" s="98" t="s">
        <v>545</v>
      </c>
      <c r="B67" s="90" t="s">
        <v>1202</v>
      </c>
      <c r="C67" s="91" t="s">
        <v>60</v>
      </c>
      <c r="D67" s="98" t="s">
        <v>546</v>
      </c>
      <c r="E67" s="206" t="s">
        <v>1289</v>
      </c>
      <c r="F67" s="206" t="s">
        <v>1289</v>
      </c>
      <c r="G67" s="91" t="s">
        <v>9</v>
      </c>
      <c r="H67" s="98" t="s">
        <v>495</v>
      </c>
      <c r="I67" s="35" t="s">
        <v>13</v>
      </c>
      <c r="J67" s="207" t="s">
        <v>16</v>
      </c>
      <c r="K67" s="207" t="s">
        <v>19</v>
      </c>
      <c r="L67" s="237">
        <v>73</v>
      </c>
      <c r="M67" s="237">
        <v>65</v>
      </c>
      <c r="N67" s="35">
        <v>89</v>
      </c>
      <c r="O67" s="212" t="s">
        <v>62</v>
      </c>
      <c r="P67" s="98" t="s">
        <v>340</v>
      </c>
      <c r="Q67" s="209">
        <v>1101.6166666666666</v>
      </c>
      <c r="R67" s="98" t="s">
        <v>24</v>
      </c>
      <c r="S67" s="98" t="s">
        <v>31</v>
      </c>
      <c r="T67" s="210" t="s">
        <v>1417</v>
      </c>
      <c r="U67" s="206" t="s">
        <v>1417</v>
      </c>
      <c r="V67" s="211" t="s">
        <v>1203</v>
      </c>
    </row>
    <row r="68" spans="1:23" ht="24">
      <c r="A68" s="94" t="s">
        <v>180</v>
      </c>
      <c r="B68" s="90" t="s">
        <v>1309</v>
      </c>
      <c r="C68" s="105" t="s">
        <v>167</v>
      </c>
      <c r="D68" s="206" t="s">
        <v>1289</v>
      </c>
      <c r="E68" s="206" t="s">
        <v>1289</v>
      </c>
      <c r="F68" s="206" t="s">
        <v>1289</v>
      </c>
      <c r="G68" s="206" t="s">
        <v>1289</v>
      </c>
      <c r="H68" s="206" t="s">
        <v>1418</v>
      </c>
      <c r="I68" s="35" t="s">
        <v>1482</v>
      </c>
      <c r="J68" s="35" t="s">
        <v>16</v>
      </c>
      <c r="K68" s="35" t="s">
        <v>19</v>
      </c>
      <c r="L68" s="35">
        <v>380</v>
      </c>
      <c r="M68" s="35">
        <v>360</v>
      </c>
      <c r="N68" s="206" t="s">
        <v>1289</v>
      </c>
      <c r="O68" s="212" t="s">
        <v>62</v>
      </c>
      <c r="P68" s="206" t="s">
        <v>1289</v>
      </c>
      <c r="Q68" s="209">
        <v>80368.893840000004</v>
      </c>
      <c r="R68" s="206" t="s">
        <v>1289</v>
      </c>
      <c r="S68" s="94" t="s">
        <v>53</v>
      </c>
      <c r="T68" s="210" t="s">
        <v>1417</v>
      </c>
      <c r="U68" s="94" t="s">
        <v>1429</v>
      </c>
      <c r="V68" s="94" t="s">
        <v>1430</v>
      </c>
    </row>
    <row r="69" spans="1:23" ht="96">
      <c r="A69" s="98" t="s">
        <v>564</v>
      </c>
      <c r="B69" s="90" t="s">
        <v>1202</v>
      </c>
      <c r="C69" s="91" t="s">
        <v>60</v>
      </c>
      <c r="D69" s="98" t="s">
        <v>565</v>
      </c>
      <c r="E69" s="206" t="s">
        <v>1289</v>
      </c>
      <c r="F69" s="206" t="s">
        <v>1289</v>
      </c>
      <c r="G69" s="91" t="s">
        <v>8</v>
      </c>
      <c r="H69" s="98" t="s">
        <v>566</v>
      </c>
      <c r="I69" s="35" t="s">
        <v>13</v>
      </c>
      <c r="J69" s="207" t="s">
        <v>16</v>
      </c>
      <c r="K69" s="207" t="s">
        <v>19</v>
      </c>
      <c r="L69" s="237">
        <v>543</v>
      </c>
      <c r="M69" s="237">
        <v>512</v>
      </c>
      <c r="N69" s="35">
        <v>94</v>
      </c>
      <c r="O69" s="212" t="s">
        <v>62</v>
      </c>
      <c r="P69" s="90" t="s">
        <v>63</v>
      </c>
      <c r="Q69" s="209">
        <v>4985.6576000000005</v>
      </c>
      <c r="R69" s="98" t="s">
        <v>24</v>
      </c>
      <c r="S69" s="98" t="s">
        <v>37</v>
      </c>
      <c r="T69" s="210" t="s">
        <v>1417</v>
      </c>
      <c r="U69" s="206" t="s">
        <v>1417</v>
      </c>
      <c r="V69" s="211" t="s">
        <v>1203</v>
      </c>
      <c r="W69" s="30"/>
    </row>
    <row r="70" spans="1:23">
      <c r="A70" s="94" t="s">
        <v>1350</v>
      </c>
      <c r="B70" s="90" t="s">
        <v>1309</v>
      </c>
      <c r="C70" s="90" t="s">
        <v>1431</v>
      </c>
      <c r="D70" s="206" t="s">
        <v>1289</v>
      </c>
      <c r="E70" s="206" t="s">
        <v>1289</v>
      </c>
      <c r="F70" s="206" t="s">
        <v>1289</v>
      </c>
      <c r="G70" s="206" t="s">
        <v>1289</v>
      </c>
      <c r="H70" s="206" t="s">
        <v>1418</v>
      </c>
      <c r="I70" s="35" t="s">
        <v>1432</v>
      </c>
      <c r="J70" s="35" t="s">
        <v>16</v>
      </c>
      <c r="K70" s="35" t="s">
        <v>19</v>
      </c>
      <c r="L70" s="35">
        <v>296</v>
      </c>
      <c r="M70" s="35">
        <v>209</v>
      </c>
      <c r="N70" s="206" t="s">
        <v>1289</v>
      </c>
      <c r="O70" s="212" t="s">
        <v>63</v>
      </c>
      <c r="P70" s="206" t="s">
        <v>1289</v>
      </c>
      <c r="Q70" s="209">
        <v>1597.375</v>
      </c>
      <c r="R70" s="206" t="s">
        <v>1289</v>
      </c>
      <c r="S70" s="94" t="s">
        <v>1422</v>
      </c>
      <c r="T70" s="206" t="s">
        <v>1289</v>
      </c>
      <c r="U70" s="94" t="s">
        <v>1429</v>
      </c>
      <c r="V70" s="94" t="s">
        <v>1433</v>
      </c>
    </row>
    <row r="71" spans="1:23">
      <c r="A71" s="98" t="s">
        <v>528</v>
      </c>
      <c r="B71" s="90" t="s">
        <v>1202</v>
      </c>
      <c r="C71" s="91" t="s">
        <v>60</v>
      </c>
      <c r="D71" s="206" t="s">
        <v>1289</v>
      </c>
      <c r="E71" s="206" t="s">
        <v>1289</v>
      </c>
      <c r="F71" s="206" t="s">
        <v>1289</v>
      </c>
      <c r="G71" s="91" t="s">
        <v>8</v>
      </c>
      <c r="H71" s="206" t="s">
        <v>1418</v>
      </c>
      <c r="I71" s="35" t="s">
        <v>13</v>
      </c>
      <c r="J71" s="207" t="s">
        <v>16</v>
      </c>
      <c r="K71" s="207" t="s">
        <v>19</v>
      </c>
      <c r="L71" s="237">
        <v>18501</v>
      </c>
      <c r="M71" s="237">
        <v>13899</v>
      </c>
      <c r="N71" s="35">
        <v>75</v>
      </c>
      <c r="O71" s="212" t="s">
        <v>62</v>
      </c>
      <c r="P71" s="90" t="s">
        <v>63</v>
      </c>
      <c r="Q71" s="209">
        <v>172521.33750000002</v>
      </c>
      <c r="R71" s="98" t="s">
        <v>24</v>
      </c>
      <c r="S71" s="90" t="s">
        <v>25</v>
      </c>
      <c r="T71" s="210" t="s">
        <v>1417</v>
      </c>
      <c r="U71" s="206" t="s">
        <v>1417</v>
      </c>
      <c r="V71" s="211" t="s">
        <v>1203</v>
      </c>
    </row>
    <row r="72" spans="1:23" ht="156">
      <c r="A72" s="98" t="s">
        <v>567</v>
      </c>
      <c r="B72" s="90" t="s">
        <v>1202</v>
      </c>
      <c r="C72" s="91" t="s">
        <v>60</v>
      </c>
      <c r="D72" s="98" t="s">
        <v>568</v>
      </c>
      <c r="E72" s="206" t="s">
        <v>1289</v>
      </c>
      <c r="F72" s="206" t="s">
        <v>1289</v>
      </c>
      <c r="G72" s="91" t="s">
        <v>8</v>
      </c>
      <c r="H72" s="98" t="s">
        <v>569</v>
      </c>
      <c r="I72" s="35" t="s">
        <v>812</v>
      </c>
      <c r="J72" s="207" t="s">
        <v>16</v>
      </c>
      <c r="K72" s="207" t="s">
        <v>19</v>
      </c>
      <c r="L72" s="237">
        <v>146</v>
      </c>
      <c r="M72" s="237">
        <v>135</v>
      </c>
      <c r="N72" s="35">
        <v>92</v>
      </c>
      <c r="O72" s="212" t="s">
        <v>62</v>
      </c>
      <c r="P72" s="90" t="s">
        <v>63</v>
      </c>
      <c r="Q72" s="209">
        <v>4368.5600000000004</v>
      </c>
      <c r="R72" s="98" t="s">
        <v>24</v>
      </c>
      <c r="S72" s="98" t="s">
        <v>37</v>
      </c>
      <c r="T72" s="210" t="s">
        <v>1417</v>
      </c>
      <c r="U72" s="206" t="s">
        <v>1417</v>
      </c>
      <c r="V72" s="211" t="s">
        <v>1203</v>
      </c>
    </row>
    <row r="73" spans="1:23" ht="132">
      <c r="A73" s="98" t="s">
        <v>489</v>
      </c>
      <c r="B73" s="90" t="s">
        <v>1202</v>
      </c>
      <c r="C73" s="91" t="s">
        <v>60</v>
      </c>
      <c r="D73" s="98" t="s">
        <v>490</v>
      </c>
      <c r="E73" s="206" t="s">
        <v>1289</v>
      </c>
      <c r="F73" s="206" t="s">
        <v>1289</v>
      </c>
      <c r="G73" s="91" t="s">
        <v>8</v>
      </c>
      <c r="H73" s="98" t="s">
        <v>491</v>
      </c>
      <c r="I73" s="35" t="s">
        <v>812</v>
      </c>
      <c r="J73" s="207" t="s">
        <v>16</v>
      </c>
      <c r="K73" s="207" t="s">
        <v>19</v>
      </c>
      <c r="L73" s="237">
        <v>2469</v>
      </c>
      <c r="M73" s="237">
        <v>1894</v>
      </c>
      <c r="N73" s="35">
        <v>77</v>
      </c>
      <c r="O73" s="212" t="s">
        <v>62</v>
      </c>
      <c r="P73" s="90" t="s">
        <v>62</v>
      </c>
      <c r="Q73" s="209">
        <v>103530.58559999999</v>
      </c>
      <c r="R73" s="98" t="s">
        <v>24</v>
      </c>
      <c r="S73" s="90" t="s">
        <v>25</v>
      </c>
      <c r="T73" s="210" t="s">
        <v>1417</v>
      </c>
      <c r="U73" s="206" t="s">
        <v>1417</v>
      </c>
      <c r="V73" s="211" t="s">
        <v>1203</v>
      </c>
    </row>
    <row r="74" spans="1:23" ht="132">
      <c r="A74" s="98" t="s">
        <v>570</v>
      </c>
      <c r="B74" s="90" t="s">
        <v>1202</v>
      </c>
      <c r="C74" s="91" t="s">
        <v>60</v>
      </c>
      <c r="D74" s="98" t="s">
        <v>490</v>
      </c>
      <c r="E74" s="206" t="s">
        <v>1289</v>
      </c>
      <c r="F74" s="206" t="s">
        <v>1289</v>
      </c>
      <c r="G74" s="91" t="s">
        <v>8</v>
      </c>
      <c r="H74" s="98" t="s">
        <v>491</v>
      </c>
      <c r="I74" s="35" t="s">
        <v>812</v>
      </c>
      <c r="J74" s="207" t="s">
        <v>16</v>
      </c>
      <c r="K74" s="207" t="s">
        <v>19</v>
      </c>
      <c r="L74" s="237">
        <v>654</v>
      </c>
      <c r="M74" s="237">
        <v>589</v>
      </c>
      <c r="N74" s="35">
        <v>90</v>
      </c>
      <c r="O74" s="212" t="s">
        <v>62</v>
      </c>
      <c r="P74" s="90" t="s">
        <v>62</v>
      </c>
      <c r="Q74" s="209">
        <v>32196.153599999994</v>
      </c>
      <c r="R74" s="98" t="s">
        <v>24</v>
      </c>
      <c r="S74" s="98" t="s">
        <v>37</v>
      </c>
      <c r="T74" s="210" t="s">
        <v>1417</v>
      </c>
      <c r="U74" s="206" t="s">
        <v>1417</v>
      </c>
      <c r="V74" s="211" t="s">
        <v>1203</v>
      </c>
    </row>
    <row r="75" spans="1:23" ht="132">
      <c r="A75" s="98" t="s">
        <v>492</v>
      </c>
      <c r="B75" s="90" t="s">
        <v>1202</v>
      </c>
      <c r="C75" s="91" t="s">
        <v>60</v>
      </c>
      <c r="D75" s="98" t="s">
        <v>490</v>
      </c>
      <c r="E75" s="206" t="s">
        <v>1289</v>
      </c>
      <c r="F75" s="206" t="s">
        <v>1289</v>
      </c>
      <c r="G75" s="91" t="s">
        <v>8</v>
      </c>
      <c r="H75" s="98" t="s">
        <v>491</v>
      </c>
      <c r="I75" s="35" t="s">
        <v>812</v>
      </c>
      <c r="J75" s="207" t="s">
        <v>16</v>
      </c>
      <c r="K75" s="207" t="s">
        <v>19</v>
      </c>
      <c r="L75" s="237">
        <v>3824</v>
      </c>
      <c r="M75" s="237">
        <v>3169</v>
      </c>
      <c r="N75" s="35">
        <v>83</v>
      </c>
      <c r="O75" s="212" t="s">
        <v>62</v>
      </c>
      <c r="P75" s="90" t="s">
        <v>62</v>
      </c>
      <c r="Q75" s="209">
        <v>127112.788925</v>
      </c>
      <c r="R75" s="98" t="s">
        <v>24</v>
      </c>
      <c r="S75" s="90" t="s">
        <v>25</v>
      </c>
      <c r="T75" s="210" t="s">
        <v>1417</v>
      </c>
      <c r="U75" s="206" t="s">
        <v>1417</v>
      </c>
      <c r="V75" s="211" t="s">
        <v>1203</v>
      </c>
    </row>
    <row r="76" spans="1:23" ht="132">
      <c r="A76" s="98" t="s">
        <v>571</v>
      </c>
      <c r="B76" s="90" t="s">
        <v>1202</v>
      </c>
      <c r="C76" s="91" t="s">
        <v>60</v>
      </c>
      <c r="D76" s="98" t="s">
        <v>490</v>
      </c>
      <c r="E76" s="206" t="s">
        <v>1289</v>
      </c>
      <c r="F76" s="206" t="s">
        <v>1289</v>
      </c>
      <c r="G76" s="91" t="s">
        <v>8</v>
      </c>
      <c r="H76" s="98" t="s">
        <v>491</v>
      </c>
      <c r="I76" s="35" t="s">
        <v>812</v>
      </c>
      <c r="J76" s="207" t="s">
        <v>16</v>
      </c>
      <c r="K76" s="207" t="s">
        <v>19</v>
      </c>
      <c r="L76" s="237">
        <v>948</v>
      </c>
      <c r="M76" s="237">
        <v>867</v>
      </c>
      <c r="N76" s="35">
        <v>91</v>
      </c>
      <c r="O76" s="212" t="s">
        <v>62</v>
      </c>
      <c r="P76" s="90" t="s">
        <v>62</v>
      </c>
      <c r="Q76" s="209">
        <v>42633.235140625002</v>
      </c>
      <c r="R76" s="98" t="s">
        <v>24</v>
      </c>
      <c r="S76" s="98" t="s">
        <v>37</v>
      </c>
      <c r="T76" s="210" t="s">
        <v>1417</v>
      </c>
      <c r="U76" s="206" t="s">
        <v>1417</v>
      </c>
      <c r="V76" s="211" t="s">
        <v>1203</v>
      </c>
    </row>
    <row r="77" spans="1:23" ht="24">
      <c r="A77" s="89" t="s">
        <v>255</v>
      </c>
      <c r="B77" s="90" t="s">
        <v>1295</v>
      </c>
      <c r="C77" s="91" t="s">
        <v>371</v>
      </c>
      <c r="D77" s="89" t="s">
        <v>256</v>
      </c>
      <c r="E77" s="239" t="s">
        <v>1299</v>
      </c>
      <c r="F77" s="206" t="s">
        <v>1289</v>
      </c>
      <c r="G77" s="91" t="s">
        <v>10</v>
      </c>
      <c r="H77" s="89" t="s">
        <v>229</v>
      </c>
      <c r="I77" s="35" t="s">
        <v>15</v>
      </c>
      <c r="J77" s="207" t="s">
        <v>16</v>
      </c>
      <c r="K77" s="90" t="s">
        <v>612</v>
      </c>
      <c r="L77" s="208">
        <v>152</v>
      </c>
      <c r="M77" s="208">
        <v>152</v>
      </c>
      <c r="N77" s="35">
        <v>100</v>
      </c>
      <c r="O77" s="35" t="s">
        <v>63</v>
      </c>
      <c r="P77" s="90" t="s">
        <v>63</v>
      </c>
      <c r="Q77" s="209">
        <v>14000</v>
      </c>
      <c r="R77" s="89" t="s">
        <v>24</v>
      </c>
      <c r="S77" s="90" t="s">
        <v>25</v>
      </c>
      <c r="T77" s="210" t="s">
        <v>1417</v>
      </c>
      <c r="U77" s="206" t="s">
        <v>1417</v>
      </c>
      <c r="V77" s="211" t="s">
        <v>215</v>
      </c>
    </row>
    <row r="78" spans="1:23" ht="24">
      <c r="A78" s="87" t="s">
        <v>85</v>
      </c>
      <c r="B78" s="89" t="s">
        <v>907</v>
      </c>
      <c r="C78" s="91" t="s">
        <v>908</v>
      </c>
      <c r="D78" s="87" t="s">
        <v>86</v>
      </c>
      <c r="E78" s="206" t="s">
        <v>1289</v>
      </c>
      <c r="F78" s="206" t="s">
        <v>1289</v>
      </c>
      <c r="G78" s="91" t="s">
        <v>10</v>
      </c>
      <c r="H78" s="90" t="s">
        <v>84</v>
      </c>
      <c r="I78" s="35" t="s">
        <v>15</v>
      </c>
      <c r="J78" s="207" t="s">
        <v>16</v>
      </c>
      <c r="K78" s="207" t="s">
        <v>612</v>
      </c>
      <c r="L78" s="208">
        <v>186</v>
      </c>
      <c r="M78" s="208">
        <v>186</v>
      </c>
      <c r="N78" s="35">
        <v>100</v>
      </c>
      <c r="O78" s="212" t="s">
        <v>62</v>
      </c>
      <c r="P78" s="90" t="s">
        <v>63</v>
      </c>
      <c r="Q78" s="209" t="e">
        <v>#N/A</v>
      </c>
      <c r="R78" s="90" t="s">
        <v>24</v>
      </c>
      <c r="S78" s="90" t="s">
        <v>25</v>
      </c>
      <c r="T78" s="206" t="s">
        <v>1417</v>
      </c>
      <c r="U78" s="206" t="s">
        <v>1417</v>
      </c>
      <c r="V78" s="211" t="s">
        <v>82</v>
      </c>
      <c r="W78" s="31"/>
    </row>
    <row r="79" spans="1:23" ht="96">
      <c r="A79" s="35" t="s">
        <v>1034</v>
      </c>
      <c r="B79" s="89" t="s">
        <v>1031</v>
      </c>
      <c r="C79" s="35" t="s">
        <v>221</v>
      </c>
      <c r="D79" s="35" t="s">
        <v>1035</v>
      </c>
      <c r="E79" s="119" t="s">
        <v>1299</v>
      </c>
      <c r="F79" s="206" t="s">
        <v>1289</v>
      </c>
      <c r="G79" s="35" t="s">
        <v>10</v>
      </c>
      <c r="H79" s="206" t="s">
        <v>1418</v>
      </c>
      <c r="I79" s="35" t="s">
        <v>15</v>
      </c>
      <c r="J79" s="35" t="s">
        <v>16</v>
      </c>
      <c r="K79" s="35" t="s">
        <v>612</v>
      </c>
      <c r="L79" s="223">
        <v>152</v>
      </c>
      <c r="M79" s="223">
        <v>152</v>
      </c>
      <c r="N79" s="35">
        <v>100</v>
      </c>
      <c r="O79" s="212" t="s">
        <v>62</v>
      </c>
      <c r="P79" s="206" t="s">
        <v>1289</v>
      </c>
      <c r="Q79" s="209">
        <v>12187.4271627907</v>
      </c>
      <c r="R79" s="35" t="s">
        <v>24</v>
      </c>
      <c r="S79" s="90" t="s">
        <v>25</v>
      </c>
      <c r="T79" s="210" t="s">
        <v>1417</v>
      </c>
      <c r="U79" s="206" t="s">
        <v>1417</v>
      </c>
      <c r="V79" s="35" t="s">
        <v>1036</v>
      </c>
      <c r="W79" s="31"/>
    </row>
    <row r="80" spans="1:23">
      <c r="A80" s="94" t="s">
        <v>1354</v>
      </c>
      <c r="B80" s="90" t="s">
        <v>1309</v>
      </c>
      <c r="C80" s="105" t="s">
        <v>167</v>
      </c>
      <c r="D80" s="206" t="s">
        <v>1289</v>
      </c>
      <c r="E80" s="206" t="s">
        <v>1289</v>
      </c>
      <c r="F80" s="206" t="s">
        <v>1289</v>
      </c>
      <c r="G80" s="206" t="s">
        <v>1289</v>
      </c>
      <c r="H80" s="206" t="s">
        <v>1418</v>
      </c>
      <c r="I80" s="35" t="s">
        <v>1452</v>
      </c>
      <c r="J80" s="35" t="s">
        <v>16</v>
      </c>
      <c r="K80" s="35" t="s">
        <v>19</v>
      </c>
      <c r="L80" s="35">
        <v>200</v>
      </c>
      <c r="M80" s="35">
        <v>100</v>
      </c>
      <c r="N80" s="206" t="s">
        <v>1289</v>
      </c>
      <c r="O80" s="212" t="s">
        <v>62</v>
      </c>
      <c r="P80" s="206" t="s">
        <v>1289</v>
      </c>
      <c r="Q80" s="209">
        <v>382.59117300000003</v>
      </c>
      <c r="R80" s="206" t="s">
        <v>1289</v>
      </c>
      <c r="S80" s="90" t="s">
        <v>25</v>
      </c>
      <c r="T80" s="210" t="s">
        <v>1417</v>
      </c>
      <c r="U80" s="94" t="s">
        <v>1429</v>
      </c>
      <c r="V80" s="94" t="s">
        <v>1430</v>
      </c>
      <c r="W80" s="31"/>
    </row>
    <row r="81" spans="1:23" ht="48">
      <c r="A81" s="89" t="s">
        <v>674</v>
      </c>
      <c r="B81" s="90" t="s">
        <v>1243</v>
      </c>
      <c r="C81" s="89" t="s">
        <v>908</v>
      </c>
      <c r="D81" s="89" t="s">
        <v>675</v>
      </c>
      <c r="E81" s="206" t="s">
        <v>1289</v>
      </c>
      <c r="F81" s="117" t="s">
        <v>1299</v>
      </c>
      <c r="G81" s="91" t="s">
        <v>11</v>
      </c>
      <c r="H81" s="89" t="s">
        <v>640</v>
      </c>
      <c r="I81" s="35" t="s">
        <v>15</v>
      </c>
      <c r="J81" s="207" t="s">
        <v>16</v>
      </c>
      <c r="K81" s="207" t="s">
        <v>612</v>
      </c>
      <c r="L81" s="208">
        <v>3</v>
      </c>
      <c r="M81" s="208">
        <v>3</v>
      </c>
      <c r="N81" s="208">
        <v>100</v>
      </c>
      <c r="O81" s="212" t="s">
        <v>62</v>
      </c>
      <c r="P81" s="90" t="s">
        <v>63</v>
      </c>
      <c r="Q81" s="209">
        <v>2265.9299999999998</v>
      </c>
      <c r="R81" s="89" t="s">
        <v>24</v>
      </c>
      <c r="S81" s="90" t="s">
        <v>25</v>
      </c>
      <c r="T81" s="210" t="s">
        <v>1417</v>
      </c>
      <c r="U81" s="206" t="s">
        <v>1417</v>
      </c>
      <c r="V81" s="89" t="s">
        <v>613</v>
      </c>
      <c r="W81" s="31"/>
    </row>
    <row r="82" spans="1:23" ht="96">
      <c r="A82" s="98" t="s">
        <v>547</v>
      </c>
      <c r="B82" s="90" t="s">
        <v>1202</v>
      </c>
      <c r="C82" s="91" t="s">
        <v>60</v>
      </c>
      <c r="D82" s="98" t="s">
        <v>548</v>
      </c>
      <c r="E82" s="206" t="s">
        <v>1289</v>
      </c>
      <c r="F82" s="206" t="s">
        <v>1289</v>
      </c>
      <c r="G82" s="91" t="s">
        <v>9</v>
      </c>
      <c r="H82" s="98" t="s">
        <v>495</v>
      </c>
      <c r="I82" s="35" t="s">
        <v>13</v>
      </c>
      <c r="J82" s="207" t="s">
        <v>16</v>
      </c>
      <c r="K82" s="207" t="s">
        <v>19</v>
      </c>
      <c r="L82" s="237">
        <v>1518</v>
      </c>
      <c r="M82" s="237">
        <v>1509</v>
      </c>
      <c r="N82" s="35">
        <v>99</v>
      </c>
      <c r="O82" s="212" t="s">
        <v>62</v>
      </c>
      <c r="P82" s="98" t="s">
        <v>340</v>
      </c>
      <c r="Q82" s="209">
        <v>10877.133307291668</v>
      </c>
      <c r="R82" s="98" t="s">
        <v>24</v>
      </c>
      <c r="S82" s="98" t="s">
        <v>31</v>
      </c>
      <c r="T82" s="210" t="s">
        <v>1417</v>
      </c>
      <c r="U82" s="206" t="s">
        <v>1417</v>
      </c>
      <c r="V82" s="211" t="s">
        <v>1203</v>
      </c>
      <c r="W82" s="31"/>
    </row>
    <row r="83" spans="1:23" ht="24">
      <c r="A83" s="98" t="s">
        <v>493</v>
      </c>
      <c r="B83" s="90" t="s">
        <v>1202</v>
      </c>
      <c r="C83" s="91" t="s">
        <v>60</v>
      </c>
      <c r="D83" s="98" t="s">
        <v>494</v>
      </c>
      <c r="E83" s="206" t="s">
        <v>1289</v>
      </c>
      <c r="F83" s="206" t="s">
        <v>1289</v>
      </c>
      <c r="G83" s="91" t="s">
        <v>9</v>
      </c>
      <c r="H83" s="98" t="s">
        <v>495</v>
      </c>
      <c r="I83" s="35" t="s">
        <v>13</v>
      </c>
      <c r="J83" s="207" t="s">
        <v>16</v>
      </c>
      <c r="K83" s="207" t="s">
        <v>19</v>
      </c>
      <c r="L83" s="237" t="s">
        <v>1292</v>
      </c>
      <c r="M83" s="237" t="s">
        <v>1292</v>
      </c>
      <c r="N83" s="35" t="s">
        <v>1292</v>
      </c>
      <c r="O83" s="212" t="s">
        <v>62</v>
      </c>
      <c r="P83" s="98" t="s">
        <v>340</v>
      </c>
      <c r="Q83" s="209" t="s">
        <v>1292</v>
      </c>
      <c r="R83" s="98" t="s">
        <v>496</v>
      </c>
      <c r="S83" s="90" t="s">
        <v>25</v>
      </c>
      <c r="T83" s="210" t="s">
        <v>1417</v>
      </c>
      <c r="U83" s="206" t="s">
        <v>1417</v>
      </c>
      <c r="V83" s="211" t="s">
        <v>1203</v>
      </c>
      <c r="W83" s="31"/>
    </row>
    <row r="84" spans="1:23" ht="24">
      <c r="A84" s="94" t="s">
        <v>1356</v>
      </c>
      <c r="B84" s="90" t="s">
        <v>1309</v>
      </c>
      <c r="C84" s="90" t="s">
        <v>1437</v>
      </c>
      <c r="D84" s="206" t="s">
        <v>1289</v>
      </c>
      <c r="E84" s="206" t="s">
        <v>1289</v>
      </c>
      <c r="F84" s="206" t="s">
        <v>1289</v>
      </c>
      <c r="G84" s="206" t="s">
        <v>1289</v>
      </c>
      <c r="H84" s="206" t="s">
        <v>1418</v>
      </c>
      <c r="I84" s="35" t="s">
        <v>1500</v>
      </c>
      <c r="J84" s="35" t="s">
        <v>16</v>
      </c>
      <c r="K84" s="35" t="s">
        <v>19</v>
      </c>
      <c r="L84" s="35">
        <v>4194</v>
      </c>
      <c r="M84" s="35">
        <v>3857</v>
      </c>
      <c r="N84" s="206" t="s">
        <v>1289</v>
      </c>
      <c r="O84" s="212" t="s">
        <v>62</v>
      </c>
      <c r="P84" s="206" t="s">
        <v>1289</v>
      </c>
      <c r="Q84" s="209">
        <v>20352.642500000002</v>
      </c>
      <c r="R84" s="206" t="s">
        <v>1289</v>
      </c>
      <c r="S84" s="94" t="s">
        <v>37</v>
      </c>
      <c r="T84" s="206" t="s">
        <v>1289</v>
      </c>
      <c r="U84" s="94" t="s">
        <v>1429</v>
      </c>
      <c r="V84" s="94" t="s">
        <v>1433</v>
      </c>
      <c r="W84" s="31"/>
    </row>
    <row r="85" spans="1:23" ht="24">
      <c r="A85" s="94" t="s">
        <v>1357</v>
      </c>
      <c r="B85" s="90" t="s">
        <v>1309</v>
      </c>
      <c r="C85" s="90" t="s">
        <v>1437</v>
      </c>
      <c r="D85" s="206" t="s">
        <v>1289</v>
      </c>
      <c r="E85" s="206" t="s">
        <v>1289</v>
      </c>
      <c r="F85" s="206" t="s">
        <v>1289</v>
      </c>
      <c r="G85" s="206" t="s">
        <v>1289</v>
      </c>
      <c r="H85" s="206" t="s">
        <v>1418</v>
      </c>
      <c r="I85" s="35" t="s">
        <v>1500</v>
      </c>
      <c r="J85" s="35" t="s">
        <v>16</v>
      </c>
      <c r="K85" s="35" t="s">
        <v>19</v>
      </c>
      <c r="L85" s="35">
        <v>14940</v>
      </c>
      <c r="M85" s="35">
        <v>12703</v>
      </c>
      <c r="N85" s="206" t="s">
        <v>1289</v>
      </c>
      <c r="O85" s="212" t="s">
        <v>62</v>
      </c>
      <c r="P85" s="206" t="s">
        <v>1289</v>
      </c>
      <c r="Q85" s="209">
        <v>72702.290000000023</v>
      </c>
      <c r="R85" s="206" t="s">
        <v>1289</v>
      </c>
      <c r="S85" s="94" t="s">
        <v>37</v>
      </c>
      <c r="T85" s="206" t="s">
        <v>1289</v>
      </c>
      <c r="U85" s="94" t="s">
        <v>1429</v>
      </c>
      <c r="V85" s="94" t="s">
        <v>1433</v>
      </c>
      <c r="W85" s="31"/>
    </row>
    <row r="86" spans="1:23" ht="156">
      <c r="A86" s="98" t="s">
        <v>497</v>
      </c>
      <c r="B86" s="90" t="s">
        <v>1202</v>
      </c>
      <c r="C86" s="91" t="s">
        <v>60</v>
      </c>
      <c r="D86" s="98" t="s">
        <v>498</v>
      </c>
      <c r="E86" s="206" t="s">
        <v>1289</v>
      </c>
      <c r="F86" s="206" t="s">
        <v>1289</v>
      </c>
      <c r="G86" s="91" t="s">
        <v>8</v>
      </c>
      <c r="H86" s="98" t="s">
        <v>499</v>
      </c>
      <c r="I86" s="35" t="s">
        <v>13</v>
      </c>
      <c r="J86" s="207" t="s">
        <v>16</v>
      </c>
      <c r="K86" s="207" t="s">
        <v>19</v>
      </c>
      <c r="L86" s="237">
        <v>91</v>
      </c>
      <c r="M86" s="237">
        <v>87</v>
      </c>
      <c r="N86" s="35">
        <v>95</v>
      </c>
      <c r="O86" s="212" t="s">
        <v>62</v>
      </c>
      <c r="P86" s="90" t="s">
        <v>63</v>
      </c>
      <c r="Q86" s="209">
        <v>7599.1781249999995</v>
      </c>
      <c r="R86" s="98" t="s">
        <v>24</v>
      </c>
      <c r="S86" s="90" t="s">
        <v>25</v>
      </c>
      <c r="T86" s="210" t="s">
        <v>1417</v>
      </c>
      <c r="U86" s="206" t="s">
        <v>1417</v>
      </c>
      <c r="V86" s="211" t="s">
        <v>1203</v>
      </c>
      <c r="W86" s="31"/>
    </row>
    <row r="87" spans="1:23" ht="156">
      <c r="A87" s="98" t="s">
        <v>572</v>
      </c>
      <c r="B87" s="90" t="s">
        <v>1202</v>
      </c>
      <c r="C87" s="91" t="s">
        <v>60</v>
      </c>
      <c r="D87" s="98" t="s">
        <v>498</v>
      </c>
      <c r="E87" s="206" t="s">
        <v>1289</v>
      </c>
      <c r="F87" s="206" t="s">
        <v>1289</v>
      </c>
      <c r="G87" s="91" t="s">
        <v>8</v>
      </c>
      <c r="H87" s="98" t="s">
        <v>499</v>
      </c>
      <c r="I87" s="35" t="s">
        <v>13</v>
      </c>
      <c r="J87" s="207" t="s">
        <v>16</v>
      </c>
      <c r="K87" s="207" t="s">
        <v>19</v>
      </c>
      <c r="L87" s="237">
        <v>64</v>
      </c>
      <c r="M87" s="237">
        <v>63</v>
      </c>
      <c r="N87" s="35">
        <v>98</v>
      </c>
      <c r="O87" s="212" t="s">
        <v>62</v>
      </c>
      <c r="P87" s="90" t="s">
        <v>63</v>
      </c>
      <c r="Q87" s="209">
        <v>9844.6906250000011</v>
      </c>
      <c r="R87" s="98" t="s">
        <v>24</v>
      </c>
      <c r="S87" s="98" t="s">
        <v>37</v>
      </c>
      <c r="T87" s="210" t="s">
        <v>1417</v>
      </c>
      <c r="U87" s="206" t="s">
        <v>1417</v>
      </c>
      <c r="V87" s="211" t="s">
        <v>1203</v>
      </c>
      <c r="W87" s="31"/>
    </row>
    <row r="88" spans="1:23" ht="156">
      <c r="A88" s="98" t="s">
        <v>573</v>
      </c>
      <c r="B88" s="90" t="s">
        <v>1202</v>
      </c>
      <c r="C88" s="91" t="s">
        <v>60</v>
      </c>
      <c r="D88" s="98" t="s">
        <v>498</v>
      </c>
      <c r="E88" s="206" t="s">
        <v>1289</v>
      </c>
      <c r="F88" s="206" t="s">
        <v>1289</v>
      </c>
      <c r="G88" s="91" t="s">
        <v>8</v>
      </c>
      <c r="H88" s="98" t="s">
        <v>499</v>
      </c>
      <c r="I88" s="35" t="s">
        <v>13</v>
      </c>
      <c r="J88" s="207" t="s">
        <v>16</v>
      </c>
      <c r="K88" s="207" t="s">
        <v>19</v>
      </c>
      <c r="L88" s="237">
        <v>64</v>
      </c>
      <c r="M88" s="237">
        <v>63</v>
      </c>
      <c r="N88" s="35">
        <v>98</v>
      </c>
      <c r="O88" s="212" t="s">
        <v>62</v>
      </c>
      <c r="P88" s="90" t="s">
        <v>63</v>
      </c>
      <c r="Q88" s="209">
        <v>14374.456250000001</v>
      </c>
      <c r="R88" s="98" t="s">
        <v>24</v>
      </c>
      <c r="S88" s="98" t="s">
        <v>37</v>
      </c>
      <c r="T88" s="210" t="s">
        <v>1417</v>
      </c>
      <c r="U88" s="206" t="s">
        <v>1417</v>
      </c>
      <c r="V88" s="211" t="s">
        <v>1203</v>
      </c>
      <c r="W88" s="31"/>
    </row>
    <row r="89" spans="1:23" ht="156">
      <c r="A89" s="98" t="s">
        <v>500</v>
      </c>
      <c r="B89" s="90" t="s">
        <v>1202</v>
      </c>
      <c r="C89" s="91" t="s">
        <v>60</v>
      </c>
      <c r="D89" s="98" t="s">
        <v>498</v>
      </c>
      <c r="E89" s="206" t="s">
        <v>1289</v>
      </c>
      <c r="F89" s="206" t="s">
        <v>1289</v>
      </c>
      <c r="G89" s="91" t="s">
        <v>8</v>
      </c>
      <c r="H89" s="98" t="s">
        <v>499</v>
      </c>
      <c r="I89" s="35" t="s">
        <v>13</v>
      </c>
      <c r="J89" s="207" t="s">
        <v>16</v>
      </c>
      <c r="K89" s="207" t="s">
        <v>19</v>
      </c>
      <c r="L89" s="237">
        <v>91</v>
      </c>
      <c r="M89" s="237">
        <v>84</v>
      </c>
      <c r="N89" s="35">
        <v>92</v>
      </c>
      <c r="O89" s="212" t="s">
        <v>62</v>
      </c>
      <c r="P89" s="90" t="s">
        <v>63</v>
      </c>
      <c r="Q89" s="209">
        <v>8974.3499999999985</v>
      </c>
      <c r="R89" s="98" t="s">
        <v>24</v>
      </c>
      <c r="S89" s="90" t="s">
        <v>25</v>
      </c>
      <c r="T89" s="210" t="s">
        <v>1417</v>
      </c>
      <c r="U89" s="206" t="s">
        <v>1417</v>
      </c>
      <c r="V89" s="211" t="s">
        <v>1203</v>
      </c>
      <c r="W89" s="31"/>
    </row>
    <row r="90" spans="1:23" ht="57.75" customHeight="1">
      <c r="A90" s="98" t="s">
        <v>501</v>
      </c>
      <c r="B90" s="90" t="s">
        <v>1202</v>
      </c>
      <c r="C90" s="91" t="s">
        <v>60</v>
      </c>
      <c r="D90" s="98" t="s">
        <v>502</v>
      </c>
      <c r="E90" s="206" t="s">
        <v>1289</v>
      </c>
      <c r="F90" s="206" t="s">
        <v>1289</v>
      </c>
      <c r="G90" s="91" t="s">
        <v>12</v>
      </c>
      <c r="H90" s="98" t="s">
        <v>503</v>
      </c>
      <c r="I90" s="35" t="s">
        <v>964</v>
      </c>
      <c r="J90" s="207" t="s">
        <v>16</v>
      </c>
      <c r="K90" s="207" t="s">
        <v>19</v>
      </c>
      <c r="L90" s="237">
        <v>69</v>
      </c>
      <c r="M90" s="237">
        <v>67</v>
      </c>
      <c r="N90" s="35">
        <v>97</v>
      </c>
      <c r="O90" s="212" t="s">
        <v>62</v>
      </c>
      <c r="P90" s="90" t="s">
        <v>62</v>
      </c>
      <c r="Q90" s="209">
        <v>17605.087499999998</v>
      </c>
      <c r="R90" s="98" t="s">
        <v>24</v>
      </c>
      <c r="S90" s="90" t="s">
        <v>25</v>
      </c>
      <c r="T90" s="210" t="s">
        <v>1417</v>
      </c>
      <c r="U90" s="206" t="s">
        <v>1417</v>
      </c>
      <c r="V90" s="211" t="s">
        <v>1203</v>
      </c>
      <c r="W90" s="31"/>
    </row>
    <row r="91" spans="1:23" ht="84.75" customHeight="1">
      <c r="A91" s="98" t="s">
        <v>574</v>
      </c>
      <c r="B91" s="90" t="s">
        <v>1202</v>
      </c>
      <c r="C91" s="91" t="s">
        <v>60</v>
      </c>
      <c r="D91" s="98" t="s">
        <v>498</v>
      </c>
      <c r="E91" s="206" t="s">
        <v>1289</v>
      </c>
      <c r="F91" s="206" t="s">
        <v>1289</v>
      </c>
      <c r="G91" s="91" t="s">
        <v>8</v>
      </c>
      <c r="H91" s="98" t="s">
        <v>499</v>
      </c>
      <c r="I91" s="35" t="s">
        <v>13</v>
      </c>
      <c r="J91" s="207" t="s">
        <v>16</v>
      </c>
      <c r="K91" s="207" t="s">
        <v>19</v>
      </c>
      <c r="L91" s="237">
        <v>55</v>
      </c>
      <c r="M91" s="237">
        <v>54</v>
      </c>
      <c r="N91" s="35">
        <v>98</v>
      </c>
      <c r="O91" s="212" t="s">
        <v>62</v>
      </c>
      <c r="P91" s="90" t="s">
        <v>63</v>
      </c>
      <c r="Q91" s="209">
        <v>8024.94</v>
      </c>
      <c r="R91" s="98" t="s">
        <v>24</v>
      </c>
      <c r="S91" s="98" t="s">
        <v>37</v>
      </c>
      <c r="T91" s="210" t="s">
        <v>1417</v>
      </c>
      <c r="U91" s="206" t="s">
        <v>1417</v>
      </c>
      <c r="V91" s="211" t="s">
        <v>1203</v>
      </c>
      <c r="W91" s="31"/>
    </row>
    <row r="92" spans="1:23" ht="77.25" customHeight="1">
      <c r="A92" s="98" t="s">
        <v>575</v>
      </c>
      <c r="B92" s="90" t="s">
        <v>1202</v>
      </c>
      <c r="C92" s="91" t="s">
        <v>60</v>
      </c>
      <c r="D92" s="98" t="s">
        <v>498</v>
      </c>
      <c r="E92" s="206" t="s">
        <v>1289</v>
      </c>
      <c r="F92" s="206" t="s">
        <v>1289</v>
      </c>
      <c r="G92" s="91" t="s">
        <v>8</v>
      </c>
      <c r="H92" s="98" t="s">
        <v>499</v>
      </c>
      <c r="I92" s="35" t="s">
        <v>13</v>
      </c>
      <c r="J92" s="207" t="s">
        <v>16</v>
      </c>
      <c r="K92" s="207" t="s">
        <v>19</v>
      </c>
      <c r="L92" s="237">
        <v>55</v>
      </c>
      <c r="M92" s="237">
        <v>54</v>
      </c>
      <c r="N92" s="35">
        <v>98</v>
      </c>
      <c r="O92" s="212" t="s">
        <v>62</v>
      </c>
      <c r="P92" s="90" t="s">
        <v>63</v>
      </c>
      <c r="Q92" s="209">
        <v>7054.3309374999999</v>
      </c>
      <c r="R92" s="98" t="s">
        <v>24</v>
      </c>
      <c r="S92" s="98" t="s">
        <v>37</v>
      </c>
      <c r="T92" s="210" t="s">
        <v>1417</v>
      </c>
      <c r="U92" s="206" t="s">
        <v>1417</v>
      </c>
      <c r="V92" s="211" t="s">
        <v>1203</v>
      </c>
      <c r="W92" s="31"/>
    </row>
    <row r="93" spans="1:23" ht="88.5" customHeight="1">
      <c r="A93" s="98" t="s">
        <v>504</v>
      </c>
      <c r="B93" s="90" t="s">
        <v>1202</v>
      </c>
      <c r="C93" s="91" t="s">
        <v>60</v>
      </c>
      <c r="D93" s="98" t="s">
        <v>498</v>
      </c>
      <c r="E93" s="206" t="s">
        <v>1289</v>
      </c>
      <c r="F93" s="206" t="s">
        <v>1289</v>
      </c>
      <c r="G93" s="91" t="s">
        <v>8</v>
      </c>
      <c r="H93" s="98" t="s">
        <v>499</v>
      </c>
      <c r="I93" s="35" t="s">
        <v>13</v>
      </c>
      <c r="J93" s="207" t="s">
        <v>16</v>
      </c>
      <c r="K93" s="207" t="s">
        <v>19</v>
      </c>
      <c r="L93" s="237">
        <v>69</v>
      </c>
      <c r="M93" s="237">
        <v>67</v>
      </c>
      <c r="N93" s="35">
        <v>97</v>
      </c>
      <c r="O93" s="212" t="s">
        <v>62</v>
      </c>
      <c r="P93" s="90" t="s">
        <v>63</v>
      </c>
      <c r="Q93" s="209">
        <v>13413.4</v>
      </c>
      <c r="R93" s="98" t="s">
        <v>24</v>
      </c>
      <c r="S93" s="90" t="s">
        <v>25</v>
      </c>
      <c r="T93" s="210" t="s">
        <v>1417</v>
      </c>
      <c r="U93" s="206" t="s">
        <v>1417</v>
      </c>
      <c r="V93" s="211" t="s">
        <v>1203</v>
      </c>
      <c r="W93" s="31"/>
    </row>
    <row r="94" spans="1:23" ht="75" customHeight="1">
      <c r="A94" s="94" t="s">
        <v>1361</v>
      </c>
      <c r="B94" s="90" t="s">
        <v>1309</v>
      </c>
      <c r="C94" s="90" t="s">
        <v>1437</v>
      </c>
      <c r="D94" s="206" t="s">
        <v>1289</v>
      </c>
      <c r="E94" s="206" t="s">
        <v>1289</v>
      </c>
      <c r="F94" s="206" t="s">
        <v>1289</v>
      </c>
      <c r="G94" s="206" t="s">
        <v>1289</v>
      </c>
      <c r="H94" s="206" t="s">
        <v>1418</v>
      </c>
      <c r="I94" s="35" t="s">
        <v>1432</v>
      </c>
      <c r="J94" s="35" t="s">
        <v>16</v>
      </c>
      <c r="K94" s="35" t="s">
        <v>19</v>
      </c>
      <c r="L94" s="35">
        <v>5712</v>
      </c>
      <c r="M94" s="35">
        <v>5322</v>
      </c>
      <c r="N94" s="206" t="s">
        <v>1289</v>
      </c>
      <c r="O94" s="212" t="s">
        <v>62</v>
      </c>
      <c r="P94" s="206" t="s">
        <v>1289</v>
      </c>
      <c r="Q94" s="209">
        <v>25781.525000000001</v>
      </c>
      <c r="R94" s="206" t="s">
        <v>1289</v>
      </c>
      <c r="S94" s="94" t="s">
        <v>31</v>
      </c>
      <c r="T94" s="206" t="s">
        <v>1289</v>
      </c>
      <c r="U94" s="94" t="s">
        <v>1429</v>
      </c>
      <c r="V94" s="94" t="s">
        <v>1433</v>
      </c>
      <c r="W94" s="31"/>
    </row>
    <row r="95" spans="1:23" ht="76.5" customHeight="1">
      <c r="A95" s="296" t="s">
        <v>341</v>
      </c>
      <c r="B95" s="98" t="s">
        <v>1019</v>
      </c>
      <c r="C95" s="35" t="s">
        <v>100</v>
      </c>
      <c r="D95" s="35" t="s">
        <v>342</v>
      </c>
      <c r="E95" s="119" t="s">
        <v>1299</v>
      </c>
      <c r="F95" s="206" t="s">
        <v>1289</v>
      </c>
      <c r="G95" s="35" t="s">
        <v>9</v>
      </c>
      <c r="H95" s="35" t="s">
        <v>332</v>
      </c>
      <c r="I95" s="35" t="s">
        <v>13</v>
      </c>
      <c r="J95" s="35" t="s">
        <v>16</v>
      </c>
      <c r="K95" s="35" t="s">
        <v>19</v>
      </c>
      <c r="L95" s="223">
        <v>3312</v>
      </c>
      <c r="M95" s="223">
        <v>2591</v>
      </c>
      <c r="N95" s="35">
        <v>78</v>
      </c>
      <c r="O95" s="212" t="s">
        <v>62</v>
      </c>
      <c r="P95" s="90" t="s">
        <v>62</v>
      </c>
      <c r="Q95" s="209">
        <v>24634.066500000001</v>
      </c>
      <c r="R95" s="35" t="s">
        <v>24</v>
      </c>
      <c r="S95" s="90" t="s">
        <v>25</v>
      </c>
      <c r="T95" s="210" t="s">
        <v>1417</v>
      </c>
      <c r="U95" s="206" t="s">
        <v>1417</v>
      </c>
      <c r="V95" s="35" t="s">
        <v>333</v>
      </c>
      <c r="W95" s="31"/>
    </row>
    <row r="96" spans="1:23" ht="72" customHeight="1">
      <c r="A96" s="103" t="s">
        <v>343</v>
      </c>
      <c r="B96" s="98" t="s">
        <v>1019</v>
      </c>
      <c r="C96" s="35" t="s">
        <v>100</v>
      </c>
      <c r="D96" s="35" t="s">
        <v>344</v>
      </c>
      <c r="E96" s="119" t="s">
        <v>1299</v>
      </c>
      <c r="F96" s="206" t="s">
        <v>1289</v>
      </c>
      <c r="G96" s="35" t="s">
        <v>8</v>
      </c>
      <c r="H96" s="35" t="s">
        <v>336</v>
      </c>
      <c r="I96" s="35" t="s">
        <v>13</v>
      </c>
      <c r="J96" s="35" t="s">
        <v>16</v>
      </c>
      <c r="K96" s="35" t="s">
        <v>19</v>
      </c>
      <c r="L96" s="223">
        <v>20</v>
      </c>
      <c r="M96" s="223">
        <v>20</v>
      </c>
      <c r="N96" s="35">
        <v>100</v>
      </c>
      <c r="O96" s="212" t="s">
        <v>62</v>
      </c>
      <c r="P96" s="90" t="s">
        <v>62</v>
      </c>
      <c r="Q96" s="209">
        <v>106.18400000000001</v>
      </c>
      <c r="R96" s="35" t="s">
        <v>24</v>
      </c>
      <c r="S96" s="35" t="s">
        <v>31</v>
      </c>
      <c r="T96" s="210" t="s">
        <v>1417</v>
      </c>
      <c r="U96" s="206" t="s">
        <v>1417</v>
      </c>
      <c r="V96" s="35" t="s">
        <v>337</v>
      </c>
      <c r="W96" s="31"/>
    </row>
    <row r="97" spans="1:23" ht="66.75" customHeight="1">
      <c r="A97" s="94" t="s">
        <v>36</v>
      </c>
      <c r="B97" s="90" t="s">
        <v>1309</v>
      </c>
      <c r="C97" s="90" t="s">
        <v>1437</v>
      </c>
      <c r="D97" s="206" t="s">
        <v>1289</v>
      </c>
      <c r="E97" s="206" t="s">
        <v>1289</v>
      </c>
      <c r="F97" s="206" t="s">
        <v>1289</v>
      </c>
      <c r="G97" s="206" t="s">
        <v>1289</v>
      </c>
      <c r="H97" s="206" t="s">
        <v>1418</v>
      </c>
      <c r="I97" s="35" t="s">
        <v>1432</v>
      </c>
      <c r="J97" s="35" t="s">
        <v>16</v>
      </c>
      <c r="K97" s="35" t="s">
        <v>19</v>
      </c>
      <c r="L97" s="35">
        <v>955</v>
      </c>
      <c r="M97" s="35">
        <v>820</v>
      </c>
      <c r="N97" s="206" t="s">
        <v>1289</v>
      </c>
      <c r="O97" s="212" t="s">
        <v>62</v>
      </c>
      <c r="P97" s="206" t="s">
        <v>1289</v>
      </c>
      <c r="Q97" s="209">
        <v>11843.788500000001</v>
      </c>
      <c r="R97" s="206" t="s">
        <v>1289</v>
      </c>
      <c r="S97" s="90" t="s">
        <v>25</v>
      </c>
      <c r="T97" s="206" t="s">
        <v>1289</v>
      </c>
      <c r="U97" s="94" t="s">
        <v>1429</v>
      </c>
      <c r="V97" s="94" t="s">
        <v>1433</v>
      </c>
      <c r="W97" s="31"/>
    </row>
    <row r="98" spans="1:23" ht="76.5" customHeight="1">
      <c r="A98" s="98" t="s">
        <v>576</v>
      </c>
      <c r="B98" s="90" t="s">
        <v>1202</v>
      </c>
      <c r="C98" s="91" t="s">
        <v>60</v>
      </c>
      <c r="D98" s="98" t="s">
        <v>577</v>
      </c>
      <c r="E98" s="206" t="s">
        <v>1289</v>
      </c>
      <c r="F98" s="206" t="s">
        <v>1289</v>
      </c>
      <c r="G98" s="91" t="s">
        <v>12</v>
      </c>
      <c r="H98" s="98" t="s">
        <v>503</v>
      </c>
      <c r="I98" s="35" t="s">
        <v>13</v>
      </c>
      <c r="J98" s="207" t="s">
        <v>16</v>
      </c>
      <c r="K98" s="207" t="s">
        <v>19</v>
      </c>
      <c r="L98" s="237">
        <v>1077</v>
      </c>
      <c r="M98" s="237">
        <v>1045</v>
      </c>
      <c r="N98" s="35">
        <v>97</v>
      </c>
      <c r="O98" s="212" t="s">
        <v>62</v>
      </c>
      <c r="P98" s="90" t="s">
        <v>62</v>
      </c>
      <c r="Q98" s="209">
        <v>16310.25</v>
      </c>
      <c r="R98" s="98" t="s">
        <v>24</v>
      </c>
      <c r="S98" s="98" t="s">
        <v>37</v>
      </c>
      <c r="T98" s="210" t="s">
        <v>1417</v>
      </c>
      <c r="U98" s="206" t="s">
        <v>1417</v>
      </c>
      <c r="V98" s="211" t="s">
        <v>1203</v>
      </c>
      <c r="W98" s="31"/>
    </row>
    <row r="99" spans="1:23" ht="156">
      <c r="A99" s="98" t="s">
        <v>505</v>
      </c>
      <c r="B99" s="90" t="s">
        <v>1202</v>
      </c>
      <c r="C99" s="91" t="s">
        <v>60</v>
      </c>
      <c r="D99" s="98" t="s">
        <v>498</v>
      </c>
      <c r="E99" s="206" t="s">
        <v>1289</v>
      </c>
      <c r="F99" s="206" t="s">
        <v>1289</v>
      </c>
      <c r="G99" s="91" t="s">
        <v>8</v>
      </c>
      <c r="H99" s="206" t="s">
        <v>1418</v>
      </c>
      <c r="I99" s="35" t="s">
        <v>13</v>
      </c>
      <c r="J99" s="207" t="s">
        <v>16</v>
      </c>
      <c r="K99" s="207" t="s">
        <v>19</v>
      </c>
      <c r="L99" s="237">
        <v>14828</v>
      </c>
      <c r="M99" s="237">
        <v>13305</v>
      </c>
      <c r="N99" s="35">
        <v>90</v>
      </c>
      <c r="O99" s="212" t="s">
        <v>62</v>
      </c>
      <c r="P99" s="90" t="s">
        <v>63</v>
      </c>
      <c r="Q99" s="209">
        <v>33648</v>
      </c>
      <c r="R99" s="98" t="s">
        <v>24</v>
      </c>
      <c r="S99" s="90" t="s">
        <v>25</v>
      </c>
      <c r="T99" s="210" t="s">
        <v>1417</v>
      </c>
      <c r="U99" s="206" t="s">
        <v>1417</v>
      </c>
      <c r="V99" s="211" t="s">
        <v>1203</v>
      </c>
      <c r="W99" s="31"/>
    </row>
    <row r="100" spans="1:23" ht="86.25" customHeight="1">
      <c r="A100" s="98" t="s">
        <v>578</v>
      </c>
      <c r="B100" s="90" t="s">
        <v>1202</v>
      </c>
      <c r="C100" s="91" t="s">
        <v>60</v>
      </c>
      <c r="D100" s="98" t="s">
        <v>579</v>
      </c>
      <c r="E100" s="206" t="s">
        <v>1289</v>
      </c>
      <c r="F100" s="206" t="s">
        <v>1289</v>
      </c>
      <c r="G100" s="91" t="s">
        <v>8</v>
      </c>
      <c r="H100" s="98" t="s">
        <v>580</v>
      </c>
      <c r="I100" s="35" t="s">
        <v>964</v>
      </c>
      <c r="J100" s="207" t="s">
        <v>16</v>
      </c>
      <c r="K100" s="207" t="s">
        <v>19</v>
      </c>
      <c r="L100" s="237">
        <v>5444</v>
      </c>
      <c r="M100" s="237">
        <v>5041</v>
      </c>
      <c r="N100" s="35">
        <v>92</v>
      </c>
      <c r="O100" s="212" t="s">
        <v>62</v>
      </c>
      <c r="P100" s="90" t="s">
        <v>63</v>
      </c>
      <c r="Q100" s="209">
        <v>31204.70734375</v>
      </c>
      <c r="R100" s="98" t="s">
        <v>24</v>
      </c>
      <c r="S100" s="98" t="s">
        <v>37</v>
      </c>
      <c r="T100" s="210" t="s">
        <v>1417</v>
      </c>
      <c r="U100" s="206" t="s">
        <v>1417</v>
      </c>
      <c r="V100" s="211" t="s">
        <v>1203</v>
      </c>
      <c r="W100" s="31"/>
    </row>
    <row r="101" spans="1:23" ht="83.25" customHeight="1">
      <c r="A101" s="98" t="s">
        <v>506</v>
      </c>
      <c r="B101" s="90" t="s">
        <v>1202</v>
      </c>
      <c r="C101" s="91" t="s">
        <v>60</v>
      </c>
      <c r="D101" s="98" t="s">
        <v>498</v>
      </c>
      <c r="E101" s="206" t="s">
        <v>1289</v>
      </c>
      <c r="F101" s="206" t="s">
        <v>1289</v>
      </c>
      <c r="G101" s="91" t="s">
        <v>8</v>
      </c>
      <c r="H101" s="206" t="s">
        <v>1418</v>
      </c>
      <c r="I101" s="35" t="s">
        <v>13</v>
      </c>
      <c r="J101" s="207" t="s">
        <v>16</v>
      </c>
      <c r="K101" s="207" t="s">
        <v>19</v>
      </c>
      <c r="L101" s="237">
        <v>46</v>
      </c>
      <c r="M101" s="237">
        <v>42</v>
      </c>
      <c r="N101" s="35">
        <v>91</v>
      </c>
      <c r="O101" s="212" t="s">
        <v>62</v>
      </c>
      <c r="P101" s="90" t="s">
        <v>63</v>
      </c>
      <c r="Q101" s="209">
        <v>4810.5749999999998</v>
      </c>
      <c r="R101" s="98" t="s">
        <v>24</v>
      </c>
      <c r="S101" s="90" t="s">
        <v>25</v>
      </c>
      <c r="T101" s="210" t="s">
        <v>1417</v>
      </c>
      <c r="U101" s="206" t="s">
        <v>1417</v>
      </c>
      <c r="V101" s="211" t="s">
        <v>1203</v>
      </c>
      <c r="W101" s="31"/>
    </row>
    <row r="102" spans="1:23" ht="75" customHeight="1">
      <c r="A102" s="98" t="s">
        <v>581</v>
      </c>
      <c r="B102" s="90" t="s">
        <v>1202</v>
      </c>
      <c r="C102" s="91" t="s">
        <v>60</v>
      </c>
      <c r="D102" s="98" t="s">
        <v>498</v>
      </c>
      <c r="E102" s="206" t="s">
        <v>1289</v>
      </c>
      <c r="F102" s="206" t="s">
        <v>1289</v>
      </c>
      <c r="G102" s="91" t="s">
        <v>8</v>
      </c>
      <c r="H102" s="206" t="s">
        <v>1418</v>
      </c>
      <c r="I102" s="35" t="s">
        <v>13</v>
      </c>
      <c r="J102" s="207" t="s">
        <v>16</v>
      </c>
      <c r="K102" s="207" t="s">
        <v>19</v>
      </c>
      <c r="L102" s="237">
        <v>46</v>
      </c>
      <c r="M102" s="237">
        <v>44</v>
      </c>
      <c r="N102" s="35">
        <v>95</v>
      </c>
      <c r="O102" s="212" t="s">
        <v>62</v>
      </c>
      <c r="P102" s="90" t="s">
        <v>63</v>
      </c>
      <c r="Q102" s="209">
        <v>1680.1640625</v>
      </c>
      <c r="R102" s="98" t="s">
        <v>24</v>
      </c>
      <c r="S102" s="98" t="s">
        <v>37</v>
      </c>
      <c r="T102" s="210" t="s">
        <v>1417</v>
      </c>
      <c r="U102" s="206" t="s">
        <v>1417</v>
      </c>
      <c r="V102" s="211" t="s">
        <v>1203</v>
      </c>
      <c r="W102" s="31"/>
    </row>
    <row r="103" spans="1:23" ht="67.5" customHeight="1">
      <c r="A103" s="35" t="s">
        <v>891</v>
      </c>
      <c r="B103" s="35" t="s">
        <v>807</v>
      </c>
      <c r="C103" s="35" t="s">
        <v>60</v>
      </c>
      <c r="D103" s="98" t="s">
        <v>577</v>
      </c>
      <c r="E103" s="206" t="s">
        <v>1289</v>
      </c>
      <c r="F103" s="206" t="s">
        <v>1289</v>
      </c>
      <c r="G103" s="91" t="s">
        <v>12</v>
      </c>
      <c r="H103" s="206" t="s">
        <v>1418</v>
      </c>
      <c r="I103" s="35" t="s">
        <v>13</v>
      </c>
      <c r="J103" s="207" t="s">
        <v>16</v>
      </c>
      <c r="K103" s="207" t="s">
        <v>19</v>
      </c>
      <c r="L103" s="237">
        <v>14828</v>
      </c>
      <c r="M103" s="237">
        <v>13305</v>
      </c>
      <c r="N103" s="35">
        <v>90</v>
      </c>
      <c r="O103" s="212" t="s">
        <v>62</v>
      </c>
      <c r="P103" s="90" t="s">
        <v>63</v>
      </c>
      <c r="Q103" s="209" t="e">
        <v>#N/A</v>
      </c>
      <c r="R103" s="100" t="s">
        <v>24</v>
      </c>
      <c r="S103" s="90" t="s">
        <v>25</v>
      </c>
      <c r="T103" s="206" t="s">
        <v>1417</v>
      </c>
      <c r="U103" s="206" t="s">
        <v>1417</v>
      </c>
      <c r="V103" s="206" t="s">
        <v>1417</v>
      </c>
      <c r="W103" s="31"/>
    </row>
    <row r="104" spans="1:23" ht="93.75" customHeight="1">
      <c r="A104" s="35" t="s">
        <v>892</v>
      </c>
      <c r="B104" s="35" t="s">
        <v>807</v>
      </c>
      <c r="C104" s="91" t="s">
        <v>60</v>
      </c>
      <c r="D104" s="98" t="s">
        <v>577</v>
      </c>
      <c r="E104" s="206" t="s">
        <v>1289</v>
      </c>
      <c r="F104" s="206" t="s">
        <v>1289</v>
      </c>
      <c r="G104" s="91" t="s">
        <v>12</v>
      </c>
      <c r="H104" s="98" t="s">
        <v>503</v>
      </c>
      <c r="I104" s="35" t="s">
        <v>13</v>
      </c>
      <c r="J104" s="207" t="s">
        <v>16</v>
      </c>
      <c r="K104" s="207" t="s">
        <v>19</v>
      </c>
      <c r="L104" s="237">
        <v>1077</v>
      </c>
      <c r="M104" s="237">
        <v>1045</v>
      </c>
      <c r="N104" s="35">
        <v>97</v>
      </c>
      <c r="O104" s="212" t="s">
        <v>62</v>
      </c>
      <c r="P104" s="90" t="s">
        <v>62</v>
      </c>
      <c r="Q104" s="209" t="e">
        <v>#N/A</v>
      </c>
      <c r="R104" s="100" t="s">
        <v>24</v>
      </c>
      <c r="S104" s="90" t="s">
        <v>37</v>
      </c>
      <c r="T104" s="206" t="s">
        <v>1417</v>
      </c>
      <c r="U104" s="206" t="s">
        <v>1417</v>
      </c>
      <c r="V104" s="206" t="s">
        <v>1417</v>
      </c>
      <c r="W104" s="31"/>
    </row>
    <row r="105" spans="1:23" ht="57" customHeight="1">
      <c r="A105" s="103" t="s">
        <v>184</v>
      </c>
      <c r="B105" s="89" t="s">
        <v>966</v>
      </c>
      <c r="C105" s="105" t="s">
        <v>167</v>
      </c>
      <c r="D105" s="35" t="s">
        <v>185</v>
      </c>
      <c r="E105" s="206" t="s">
        <v>1289</v>
      </c>
      <c r="F105" s="206" t="s">
        <v>1289</v>
      </c>
      <c r="G105" s="35" t="s">
        <v>10</v>
      </c>
      <c r="H105" s="206" t="s">
        <v>1418</v>
      </c>
      <c r="I105" s="35" t="s">
        <v>13</v>
      </c>
      <c r="J105" s="35" t="s">
        <v>16</v>
      </c>
      <c r="K105" s="35" t="s">
        <v>19</v>
      </c>
      <c r="L105" s="251">
        <v>30000</v>
      </c>
      <c r="M105" s="223">
        <v>22442</v>
      </c>
      <c r="N105" s="35">
        <v>75</v>
      </c>
      <c r="O105" s="212" t="s">
        <v>62</v>
      </c>
      <c r="P105" s="90" t="s">
        <v>62</v>
      </c>
      <c r="Q105" s="209">
        <v>221491</v>
      </c>
      <c r="R105" s="35" t="s">
        <v>24</v>
      </c>
      <c r="S105" s="90" t="s">
        <v>25</v>
      </c>
      <c r="T105" s="94">
        <v>41791</v>
      </c>
      <c r="U105" s="206" t="s">
        <v>1417</v>
      </c>
      <c r="V105" s="236" t="s">
        <v>1417</v>
      </c>
      <c r="W105" s="31"/>
    </row>
    <row r="106" spans="1:23" ht="45" customHeight="1">
      <c r="A106" s="94" t="s">
        <v>1362</v>
      </c>
      <c r="B106" s="90" t="s">
        <v>1309</v>
      </c>
      <c r="C106" s="105" t="s">
        <v>167</v>
      </c>
      <c r="D106" s="206" t="s">
        <v>1289</v>
      </c>
      <c r="E106" s="206" t="s">
        <v>1289</v>
      </c>
      <c r="F106" s="206" t="s">
        <v>1289</v>
      </c>
      <c r="G106" s="206" t="s">
        <v>1289</v>
      </c>
      <c r="H106" s="206" t="s">
        <v>1418</v>
      </c>
      <c r="I106" s="35" t="s">
        <v>1452</v>
      </c>
      <c r="J106" s="35" t="s">
        <v>16</v>
      </c>
      <c r="K106" s="35" t="s">
        <v>19</v>
      </c>
      <c r="L106" s="35">
        <v>19700</v>
      </c>
      <c r="M106" s="35">
        <v>13400</v>
      </c>
      <c r="N106" s="206" t="s">
        <v>1289</v>
      </c>
      <c r="O106" s="212" t="s">
        <v>62</v>
      </c>
      <c r="P106" s="206" t="s">
        <v>1289</v>
      </c>
      <c r="Q106" s="209">
        <v>33766.598583999999</v>
      </c>
      <c r="R106" s="206" t="s">
        <v>1289</v>
      </c>
      <c r="S106" s="90" t="s">
        <v>25</v>
      </c>
      <c r="T106" s="210" t="s">
        <v>1417</v>
      </c>
      <c r="U106" s="94" t="s">
        <v>1429</v>
      </c>
      <c r="V106" s="94" t="s">
        <v>1430</v>
      </c>
      <c r="W106" s="31"/>
    </row>
    <row r="107" spans="1:23" ht="132">
      <c r="A107" s="98" t="s">
        <v>1227</v>
      </c>
      <c r="B107" s="90" t="s">
        <v>1202</v>
      </c>
      <c r="C107" s="98" t="s">
        <v>35</v>
      </c>
      <c r="D107" s="103" t="s">
        <v>1228</v>
      </c>
      <c r="E107" s="222" t="s">
        <v>1299</v>
      </c>
      <c r="F107" s="117" t="s">
        <v>1299</v>
      </c>
      <c r="G107" s="242" t="s">
        <v>8</v>
      </c>
      <c r="H107" s="206" t="s">
        <v>1418</v>
      </c>
      <c r="I107" s="35" t="s">
        <v>852</v>
      </c>
      <c r="J107" s="98" t="s">
        <v>16</v>
      </c>
      <c r="K107" s="98" t="s">
        <v>881</v>
      </c>
      <c r="L107" s="321">
        <v>16640</v>
      </c>
      <c r="M107" s="321" t="s">
        <v>1229</v>
      </c>
      <c r="N107" s="35">
        <v>40</v>
      </c>
      <c r="O107" s="212" t="s">
        <v>62</v>
      </c>
      <c r="P107" s="90" t="s">
        <v>62</v>
      </c>
      <c r="Q107" s="209" t="s">
        <v>1504</v>
      </c>
      <c r="R107" s="98" t="s">
        <v>24</v>
      </c>
      <c r="S107" s="98" t="s">
        <v>37</v>
      </c>
      <c r="T107" s="94">
        <v>1973</v>
      </c>
      <c r="U107" s="98" t="s">
        <v>1230</v>
      </c>
      <c r="V107" s="244" t="s">
        <v>1215</v>
      </c>
      <c r="W107" s="33"/>
    </row>
    <row r="108" spans="1:23" ht="48">
      <c r="A108" s="89" t="s">
        <v>682</v>
      </c>
      <c r="B108" s="90" t="s">
        <v>1243</v>
      </c>
      <c r="C108" s="89" t="s">
        <v>908</v>
      </c>
      <c r="D108" s="89" t="s">
        <v>683</v>
      </c>
      <c r="E108" s="206" t="s">
        <v>1289</v>
      </c>
      <c r="F108" s="117" t="s">
        <v>1299</v>
      </c>
      <c r="G108" s="91" t="s">
        <v>11</v>
      </c>
      <c r="H108" s="89" t="s">
        <v>619</v>
      </c>
      <c r="I108" s="35" t="s">
        <v>15</v>
      </c>
      <c r="J108" s="207" t="s">
        <v>16</v>
      </c>
      <c r="K108" s="207" t="s">
        <v>815</v>
      </c>
      <c r="L108" s="208">
        <v>103</v>
      </c>
      <c r="M108" s="208">
        <v>103</v>
      </c>
      <c r="N108" s="208">
        <v>100</v>
      </c>
      <c r="O108" s="212" t="s">
        <v>62</v>
      </c>
      <c r="P108" s="90" t="s">
        <v>63</v>
      </c>
      <c r="Q108" s="209">
        <v>4576.29</v>
      </c>
      <c r="R108" s="89" t="s">
        <v>24</v>
      </c>
      <c r="S108" s="90" t="s">
        <v>25</v>
      </c>
      <c r="T108" s="210" t="s">
        <v>1417</v>
      </c>
      <c r="U108" s="206" t="s">
        <v>1417</v>
      </c>
      <c r="V108" s="89" t="s">
        <v>613</v>
      </c>
      <c r="W108" s="31"/>
    </row>
    <row r="109" spans="1:23" ht="88.5" customHeight="1">
      <c r="A109" s="89" t="s">
        <v>266</v>
      </c>
      <c r="B109" s="90" t="s">
        <v>1295</v>
      </c>
      <c r="C109" s="89" t="s">
        <v>27</v>
      </c>
      <c r="D109" s="89" t="s">
        <v>267</v>
      </c>
      <c r="E109" s="239" t="s">
        <v>1299</v>
      </c>
      <c r="F109" s="206" t="s">
        <v>1289</v>
      </c>
      <c r="G109" s="91" t="s">
        <v>10</v>
      </c>
      <c r="H109" s="89" t="s">
        <v>229</v>
      </c>
      <c r="I109" s="35" t="s">
        <v>15</v>
      </c>
      <c r="J109" s="207" t="s">
        <v>16</v>
      </c>
      <c r="K109" s="90" t="s">
        <v>612</v>
      </c>
      <c r="L109" s="208">
        <v>456</v>
      </c>
      <c r="M109" s="208">
        <v>456</v>
      </c>
      <c r="N109" s="35">
        <v>100</v>
      </c>
      <c r="O109" s="35" t="s">
        <v>63</v>
      </c>
      <c r="P109" s="90" t="s">
        <v>63</v>
      </c>
      <c r="Q109" s="209">
        <v>29000</v>
      </c>
      <c r="R109" s="89" t="s">
        <v>24</v>
      </c>
      <c r="S109" s="89" t="s">
        <v>268</v>
      </c>
      <c r="T109" s="210" t="s">
        <v>1417</v>
      </c>
      <c r="U109" s="206" t="s">
        <v>1417</v>
      </c>
      <c r="V109" s="211" t="s">
        <v>215</v>
      </c>
      <c r="W109" s="31"/>
    </row>
    <row r="110" spans="1:23" ht="276">
      <c r="A110" s="98" t="s">
        <v>582</v>
      </c>
      <c r="B110" s="90" t="s">
        <v>1202</v>
      </c>
      <c r="C110" s="91" t="s">
        <v>60</v>
      </c>
      <c r="D110" s="98" t="s">
        <v>583</v>
      </c>
      <c r="E110" s="206" t="s">
        <v>1289</v>
      </c>
      <c r="F110" s="206" t="s">
        <v>1289</v>
      </c>
      <c r="G110" s="91" t="s">
        <v>9</v>
      </c>
      <c r="H110" s="98" t="s">
        <v>584</v>
      </c>
      <c r="I110" s="35" t="s">
        <v>13</v>
      </c>
      <c r="J110" s="207" t="s">
        <v>16</v>
      </c>
      <c r="K110" s="207" t="s">
        <v>612</v>
      </c>
      <c r="L110" s="237">
        <v>440</v>
      </c>
      <c r="M110" s="237">
        <v>429</v>
      </c>
      <c r="N110" s="35">
        <v>98</v>
      </c>
      <c r="O110" s="212" t="s">
        <v>62</v>
      </c>
      <c r="P110" s="90" t="s">
        <v>62</v>
      </c>
      <c r="Q110" s="209">
        <v>15334.743783333333</v>
      </c>
      <c r="R110" s="98" t="s">
        <v>24</v>
      </c>
      <c r="S110" s="98" t="s">
        <v>37</v>
      </c>
      <c r="T110" s="210" t="s">
        <v>1417</v>
      </c>
      <c r="U110" s="206" t="s">
        <v>1417</v>
      </c>
      <c r="V110" s="211" t="s">
        <v>1203</v>
      </c>
      <c r="W110" s="31"/>
    </row>
    <row r="111" spans="1:23" ht="58.5" customHeight="1">
      <c r="A111" s="296" t="s">
        <v>347</v>
      </c>
      <c r="B111" s="98" t="s">
        <v>1019</v>
      </c>
      <c r="C111" s="35" t="s">
        <v>100</v>
      </c>
      <c r="D111" s="35" t="s">
        <v>1027</v>
      </c>
      <c r="E111" s="119" t="s">
        <v>1299</v>
      </c>
      <c r="F111" s="206" t="s">
        <v>1289</v>
      </c>
      <c r="G111" s="35" t="s">
        <v>9</v>
      </c>
      <c r="H111" s="206" t="s">
        <v>1418</v>
      </c>
      <c r="I111" s="35" t="s">
        <v>15</v>
      </c>
      <c r="J111" s="35" t="s">
        <v>16</v>
      </c>
      <c r="K111" s="35" t="s">
        <v>19</v>
      </c>
      <c r="L111" s="223">
        <v>105</v>
      </c>
      <c r="M111" s="223">
        <v>95</v>
      </c>
      <c r="N111" s="35">
        <v>90</v>
      </c>
      <c r="O111" s="212" t="s">
        <v>62</v>
      </c>
      <c r="P111" s="206" t="s">
        <v>1289</v>
      </c>
      <c r="Q111" s="209">
        <v>370.25</v>
      </c>
      <c r="R111" s="35" t="s">
        <v>24</v>
      </c>
      <c r="S111" s="35" t="s">
        <v>37</v>
      </c>
      <c r="T111" s="210" t="s">
        <v>1417</v>
      </c>
      <c r="U111" s="206" t="s">
        <v>1417</v>
      </c>
      <c r="V111" s="35" t="s">
        <v>323</v>
      </c>
      <c r="W111" s="31"/>
    </row>
    <row r="112" spans="1:23" ht="59.25" customHeight="1">
      <c r="A112" s="103" t="s">
        <v>893</v>
      </c>
      <c r="B112" s="35" t="s">
        <v>807</v>
      </c>
      <c r="C112" s="105" t="s">
        <v>167</v>
      </c>
      <c r="D112" s="87" t="s">
        <v>894</v>
      </c>
      <c r="E112" s="206" t="s">
        <v>1289</v>
      </c>
      <c r="F112" s="206" t="s">
        <v>1289</v>
      </c>
      <c r="G112" s="91" t="s">
        <v>8</v>
      </c>
      <c r="H112" s="105" t="s">
        <v>1300</v>
      </c>
      <c r="I112" s="35" t="s">
        <v>13</v>
      </c>
      <c r="J112" s="207" t="s">
        <v>16</v>
      </c>
      <c r="K112" s="207" t="s">
        <v>19</v>
      </c>
      <c r="L112" s="279">
        <v>34881</v>
      </c>
      <c r="M112" s="279">
        <v>31597</v>
      </c>
      <c r="N112" s="223">
        <v>91</v>
      </c>
      <c r="O112" s="212" t="s">
        <v>62</v>
      </c>
      <c r="P112" s="212" t="s">
        <v>895</v>
      </c>
      <c r="Q112" s="209">
        <v>18706.883002499999</v>
      </c>
      <c r="R112" s="100" t="s">
        <v>210</v>
      </c>
      <c r="S112" s="105" t="s">
        <v>1300</v>
      </c>
      <c r="T112" s="105" t="s">
        <v>1300</v>
      </c>
      <c r="U112" s="105" t="s">
        <v>1300</v>
      </c>
      <c r="V112" s="206" t="s">
        <v>1417</v>
      </c>
      <c r="W112" s="31"/>
    </row>
    <row r="113" spans="1:23" ht="132">
      <c r="A113" s="103" t="s">
        <v>893</v>
      </c>
      <c r="B113" s="89" t="s">
        <v>960</v>
      </c>
      <c r="C113" s="105" t="s">
        <v>167</v>
      </c>
      <c r="D113" s="87" t="s">
        <v>894</v>
      </c>
      <c r="E113" s="206" t="s">
        <v>1289</v>
      </c>
      <c r="F113" s="206" t="s">
        <v>1289</v>
      </c>
      <c r="G113" s="91" t="s">
        <v>8</v>
      </c>
      <c r="H113" s="206" t="s">
        <v>1418</v>
      </c>
      <c r="I113" s="35" t="s">
        <v>13</v>
      </c>
      <c r="J113" s="207" t="s">
        <v>16</v>
      </c>
      <c r="K113" s="207" t="s">
        <v>19</v>
      </c>
      <c r="L113" s="279">
        <v>34881</v>
      </c>
      <c r="M113" s="279">
        <v>31597</v>
      </c>
      <c r="N113" s="35">
        <v>91</v>
      </c>
      <c r="O113" s="212" t="s">
        <v>62</v>
      </c>
      <c r="P113" s="212" t="s">
        <v>895</v>
      </c>
      <c r="Q113" s="209">
        <v>18706.883002499999</v>
      </c>
      <c r="R113" s="89" t="s">
        <v>210</v>
      </c>
      <c r="S113" s="105" t="s">
        <v>1300</v>
      </c>
      <c r="T113" s="94" t="s">
        <v>1300</v>
      </c>
      <c r="U113" s="105" t="s">
        <v>1300</v>
      </c>
      <c r="V113" s="225" t="s">
        <v>961</v>
      </c>
      <c r="W113" s="31"/>
    </row>
    <row r="114" spans="1:23" ht="132">
      <c r="A114" s="100" t="s">
        <v>1206</v>
      </c>
      <c r="B114" s="90" t="s">
        <v>1202</v>
      </c>
      <c r="C114" s="105" t="s">
        <v>167</v>
      </c>
      <c r="D114" s="87" t="s">
        <v>894</v>
      </c>
      <c r="E114" s="206" t="s">
        <v>1289</v>
      </c>
      <c r="F114" s="206" t="s">
        <v>1289</v>
      </c>
      <c r="G114" s="91" t="s">
        <v>8</v>
      </c>
      <c r="H114" s="206" t="s">
        <v>1418</v>
      </c>
      <c r="I114" s="35" t="s">
        <v>13</v>
      </c>
      <c r="J114" s="207" t="s">
        <v>16</v>
      </c>
      <c r="K114" s="207" t="s">
        <v>19</v>
      </c>
      <c r="L114" s="279">
        <v>34881</v>
      </c>
      <c r="M114" s="279">
        <v>31597</v>
      </c>
      <c r="N114" s="35">
        <v>91</v>
      </c>
      <c r="O114" s="212" t="s">
        <v>62</v>
      </c>
      <c r="P114" s="212" t="s">
        <v>895</v>
      </c>
      <c r="Q114" s="209">
        <v>14965.506401999999</v>
      </c>
      <c r="R114" s="206" t="s">
        <v>1289</v>
      </c>
      <c r="S114" s="90" t="s">
        <v>896</v>
      </c>
      <c r="T114" s="210" t="s">
        <v>1417</v>
      </c>
      <c r="U114" s="206" t="s">
        <v>1417</v>
      </c>
      <c r="V114" s="211" t="s">
        <v>1203</v>
      </c>
      <c r="W114" s="31"/>
    </row>
    <row r="115" spans="1:23" ht="132">
      <c r="A115" s="100" t="s">
        <v>1305</v>
      </c>
      <c r="B115" s="100" t="s">
        <v>1243</v>
      </c>
      <c r="C115" s="105" t="s">
        <v>167</v>
      </c>
      <c r="D115" s="87" t="s">
        <v>894</v>
      </c>
      <c r="E115" s="206" t="s">
        <v>1289</v>
      </c>
      <c r="F115" s="206" t="s">
        <v>1289</v>
      </c>
      <c r="G115" s="206" t="s">
        <v>1289</v>
      </c>
      <c r="H115" s="206" t="s">
        <v>1418</v>
      </c>
      <c r="I115" s="206" t="s">
        <v>1289</v>
      </c>
      <c r="J115" s="207" t="s">
        <v>16</v>
      </c>
      <c r="K115" s="207" t="s">
        <v>19</v>
      </c>
      <c r="L115" s="279">
        <v>34881</v>
      </c>
      <c r="M115" s="279">
        <v>31597</v>
      </c>
      <c r="N115" s="35">
        <v>91</v>
      </c>
      <c r="O115" s="212" t="s">
        <v>62</v>
      </c>
      <c r="P115" s="212" t="s">
        <v>895</v>
      </c>
      <c r="Q115" s="209">
        <v>2494.25</v>
      </c>
      <c r="R115" s="206" t="s">
        <v>1289</v>
      </c>
      <c r="S115" s="90" t="s">
        <v>896</v>
      </c>
      <c r="T115" s="210" t="s">
        <v>1417</v>
      </c>
      <c r="U115" s="206" t="s">
        <v>1417</v>
      </c>
      <c r="V115" s="206" t="s">
        <v>1417</v>
      </c>
      <c r="W115" s="31"/>
    </row>
    <row r="116" spans="1:23">
      <c r="A116" s="94" t="s">
        <v>1305</v>
      </c>
      <c r="B116" s="90" t="s">
        <v>1309</v>
      </c>
      <c r="C116" s="90" t="s">
        <v>1431</v>
      </c>
      <c r="D116" s="206" t="s">
        <v>1289</v>
      </c>
      <c r="E116" s="206" t="s">
        <v>1289</v>
      </c>
      <c r="F116" s="206" t="s">
        <v>1289</v>
      </c>
      <c r="G116" s="206" t="s">
        <v>1289</v>
      </c>
      <c r="H116" s="206" t="s">
        <v>1418</v>
      </c>
      <c r="I116" s="35" t="s">
        <v>1432</v>
      </c>
      <c r="J116" s="35" t="s">
        <v>16</v>
      </c>
      <c r="K116" s="35" t="s">
        <v>19</v>
      </c>
      <c r="L116" s="35">
        <v>3595</v>
      </c>
      <c r="M116" s="35">
        <v>2783</v>
      </c>
      <c r="N116" s="206" t="s">
        <v>1289</v>
      </c>
      <c r="O116" s="212" t="s">
        <v>62</v>
      </c>
      <c r="P116" s="206" t="s">
        <v>1289</v>
      </c>
      <c r="Q116" s="209">
        <v>2494.25</v>
      </c>
      <c r="R116" s="206" t="s">
        <v>1289</v>
      </c>
      <c r="S116" s="90" t="s">
        <v>25</v>
      </c>
      <c r="T116" s="94">
        <v>2015</v>
      </c>
      <c r="U116" s="94" t="s">
        <v>1429</v>
      </c>
      <c r="V116" s="94" t="s">
        <v>1433</v>
      </c>
      <c r="W116" s="31"/>
    </row>
    <row r="117" spans="1:23" ht="120">
      <c r="A117" s="98" t="s">
        <v>585</v>
      </c>
      <c r="B117" s="90" t="s">
        <v>1202</v>
      </c>
      <c r="C117" s="91" t="s">
        <v>60</v>
      </c>
      <c r="D117" s="98" t="s">
        <v>586</v>
      </c>
      <c r="E117" s="206" t="s">
        <v>1289</v>
      </c>
      <c r="F117" s="206" t="s">
        <v>1289</v>
      </c>
      <c r="G117" s="91" t="s">
        <v>8</v>
      </c>
      <c r="H117" s="98" t="s">
        <v>491</v>
      </c>
      <c r="I117" s="35" t="s">
        <v>13</v>
      </c>
      <c r="J117" s="207" t="s">
        <v>16</v>
      </c>
      <c r="K117" s="207" t="s">
        <v>19</v>
      </c>
      <c r="L117" s="237">
        <v>94</v>
      </c>
      <c r="M117" s="237">
        <v>73</v>
      </c>
      <c r="N117" s="35">
        <v>78</v>
      </c>
      <c r="O117" s="212" t="s">
        <v>62</v>
      </c>
      <c r="P117" s="90" t="s">
        <v>62</v>
      </c>
      <c r="Q117" s="209">
        <v>940.95249999999999</v>
      </c>
      <c r="R117" s="98" t="s">
        <v>24</v>
      </c>
      <c r="S117" s="98" t="s">
        <v>37</v>
      </c>
      <c r="T117" s="210" t="s">
        <v>1417</v>
      </c>
      <c r="U117" s="206" t="s">
        <v>1417</v>
      </c>
      <c r="V117" s="211" t="s">
        <v>1203</v>
      </c>
    </row>
    <row r="118" spans="1:23" ht="24">
      <c r="A118" s="35" t="s">
        <v>990</v>
      </c>
      <c r="B118" s="89" t="s">
        <v>966</v>
      </c>
      <c r="C118" s="105" t="s">
        <v>167</v>
      </c>
      <c r="D118" s="103" t="s">
        <v>991</v>
      </c>
      <c r="E118" s="206" t="s">
        <v>1289</v>
      </c>
      <c r="F118" s="206" t="s">
        <v>1289</v>
      </c>
      <c r="G118" s="35" t="s">
        <v>9</v>
      </c>
      <c r="H118" s="206" t="s">
        <v>1418</v>
      </c>
      <c r="I118" s="35" t="s">
        <v>13</v>
      </c>
      <c r="J118" s="35" t="s">
        <v>16</v>
      </c>
      <c r="K118" s="35" t="s">
        <v>19</v>
      </c>
      <c r="L118" s="223">
        <v>6</v>
      </c>
      <c r="M118" s="223">
        <v>6</v>
      </c>
      <c r="N118" s="35">
        <v>100</v>
      </c>
      <c r="O118" s="212" t="s">
        <v>62</v>
      </c>
      <c r="P118" s="90" t="s">
        <v>62</v>
      </c>
      <c r="Q118" s="209">
        <v>36.782299999999999</v>
      </c>
      <c r="R118" s="35" t="s">
        <v>24</v>
      </c>
      <c r="S118" s="35" t="s">
        <v>201</v>
      </c>
      <c r="T118" s="94">
        <v>41821</v>
      </c>
      <c r="U118" s="206" t="s">
        <v>1417</v>
      </c>
      <c r="V118" s="236" t="s">
        <v>1417</v>
      </c>
    </row>
    <row r="119" spans="1:23">
      <c r="A119" s="94" t="s">
        <v>1369</v>
      </c>
      <c r="B119" s="90" t="s">
        <v>1309</v>
      </c>
      <c r="C119" s="90" t="s">
        <v>1431</v>
      </c>
      <c r="D119" s="206" t="s">
        <v>1289</v>
      </c>
      <c r="E119" s="206" t="s">
        <v>1289</v>
      </c>
      <c r="F119" s="206" t="s">
        <v>1289</v>
      </c>
      <c r="G119" s="206" t="s">
        <v>1289</v>
      </c>
      <c r="H119" s="206" t="s">
        <v>1418</v>
      </c>
      <c r="I119" s="35" t="s">
        <v>1432</v>
      </c>
      <c r="J119" s="35" t="s">
        <v>16</v>
      </c>
      <c r="K119" s="35" t="s">
        <v>19</v>
      </c>
      <c r="L119" s="35">
        <v>3595</v>
      </c>
      <c r="M119" s="35">
        <v>2844</v>
      </c>
      <c r="N119" s="206" t="s">
        <v>1289</v>
      </c>
      <c r="O119" s="212" t="s">
        <v>62</v>
      </c>
      <c r="P119" s="206" t="s">
        <v>1289</v>
      </c>
      <c r="Q119" s="209">
        <v>21668.6855</v>
      </c>
      <c r="R119" s="206" t="s">
        <v>1289</v>
      </c>
      <c r="S119" s="94" t="s">
        <v>31</v>
      </c>
      <c r="T119" s="206" t="s">
        <v>1289</v>
      </c>
      <c r="U119" s="94" t="s">
        <v>1429</v>
      </c>
      <c r="V119" s="94" t="s">
        <v>1433</v>
      </c>
    </row>
    <row r="120" spans="1:23" ht="82.5" customHeight="1">
      <c r="A120" s="296" t="s">
        <v>1025</v>
      </c>
      <c r="B120" s="98" t="s">
        <v>1019</v>
      </c>
      <c r="C120" s="35" t="s">
        <v>100</v>
      </c>
      <c r="D120" s="35" t="s">
        <v>1026</v>
      </c>
      <c r="E120" s="119" t="s">
        <v>1299</v>
      </c>
      <c r="F120" s="206" t="s">
        <v>1289</v>
      </c>
      <c r="G120" s="35" t="s">
        <v>8</v>
      </c>
      <c r="H120" s="35" t="s">
        <v>336</v>
      </c>
      <c r="I120" s="35" t="s">
        <v>13</v>
      </c>
      <c r="J120" s="35" t="s">
        <v>16</v>
      </c>
      <c r="K120" s="35" t="s">
        <v>19</v>
      </c>
      <c r="L120" s="223">
        <v>7</v>
      </c>
      <c r="M120" s="223">
        <v>7</v>
      </c>
      <c r="N120" s="35">
        <v>100</v>
      </c>
      <c r="O120" s="212" t="s">
        <v>62</v>
      </c>
      <c r="P120" s="90" t="s">
        <v>62</v>
      </c>
      <c r="Q120" s="209">
        <v>37.777000000000008</v>
      </c>
      <c r="R120" s="35" t="s">
        <v>24</v>
      </c>
      <c r="S120" s="35" t="s">
        <v>31</v>
      </c>
      <c r="T120" s="210" t="s">
        <v>1417</v>
      </c>
      <c r="U120" s="206" t="s">
        <v>1417</v>
      </c>
      <c r="V120" s="35" t="s">
        <v>337</v>
      </c>
    </row>
    <row r="121" spans="1:23" ht="82.5" customHeight="1">
      <c r="A121" s="94" t="s">
        <v>1371</v>
      </c>
      <c r="B121" s="90" t="s">
        <v>1309</v>
      </c>
      <c r="C121" s="90" t="s">
        <v>1431</v>
      </c>
      <c r="D121" s="206" t="s">
        <v>1289</v>
      </c>
      <c r="E121" s="206" t="s">
        <v>1289</v>
      </c>
      <c r="F121" s="206" t="s">
        <v>1289</v>
      </c>
      <c r="G121" s="206" t="s">
        <v>1289</v>
      </c>
      <c r="H121" s="206" t="s">
        <v>1418</v>
      </c>
      <c r="I121" s="35" t="s">
        <v>1432</v>
      </c>
      <c r="J121" s="35" t="s">
        <v>16</v>
      </c>
      <c r="K121" s="35" t="s">
        <v>19</v>
      </c>
      <c r="L121" s="35">
        <v>62</v>
      </c>
      <c r="M121" s="35">
        <v>60</v>
      </c>
      <c r="N121" s="206" t="s">
        <v>1289</v>
      </c>
      <c r="O121" s="212" t="s">
        <v>62</v>
      </c>
      <c r="P121" s="206" t="s">
        <v>1289</v>
      </c>
      <c r="Q121" s="209">
        <v>243.85900000000001</v>
      </c>
      <c r="R121" s="206" t="s">
        <v>1289</v>
      </c>
      <c r="S121" s="94" t="s">
        <v>31</v>
      </c>
      <c r="T121" s="206" t="s">
        <v>1289</v>
      </c>
      <c r="U121" s="94" t="s">
        <v>1429</v>
      </c>
      <c r="V121" s="94" t="s">
        <v>1433</v>
      </c>
    </row>
    <row r="122" spans="1:23" ht="82.5" customHeight="1">
      <c r="A122" s="94" t="s">
        <v>1372</v>
      </c>
      <c r="B122" s="90" t="s">
        <v>1309</v>
      </c>
      <c r="C122" s="90" t="s">
        <v>1431</v>
      </c>
      <c r="D122" s="206" t="s">
        <v>1289</v>
      </c>
      <c r="E122" s="206" t="s">
        <v>1289</v>
      </c>
      <c r="F122" s="206" t="s">
        <v>1289</v>
      </c>
      <c r="G122" s="206" t="s">
        <v>1289</v>
      </c>
      <c r="H122" s="206" t="s">
        <v>1418</v>
      </c>
      <c r="I122" s="35" t="s">
        <v>1432</v>
      </c>
      <c r="J122" s="35" t="s">
        <v>16</v>
      </c>
      <c r="K122" s="35" t="s">
        <v>19</v>
      </c>
      <c r="L122" s="35">
        <v>1872</v>
      </c>
      <c r="M122" s="35">
        <v>1832</v>
      </c>
      <c r="N122" s="206" t="s">
        <v>1289</v>
      </c>
      <c r="O122" s="212" t="s">
        <v>62</v>
      </c>
      <c r="P122" s="206" t="s">
        <v>1289</v>
      </c>
      <c r="Q122" s="209">
        <v>14004</v>
      </c>
      <c r="R122" s="206" t="s">
        <v>1289</v>
      </c>
      <c r="S122" s="94" t="s">
        <v>31</v>
      </c>
      <c r="T122" s="206" t="s">
        <v>1289</v>
      </c>
      <c r="U122" s="94" t="s">
        <v>1429</v>
      </c>
      <c r="V122" s="94" t="s">
        <v>1433</v>
      </c>
    </row>
    <row r="123" spans="1:23" ht="82.5" customHeight="1">
      <c r="A123" s="94" t="s">
        <v>1373</v>
      </c>
      <c r="B123" s="90" t="s">
        <v>1309</v>
      </c>
      <c r="C123" s="90" t="s">
        <v>1431</v>
      </c>
      <c r="D123" s="206" t="s">
        <v>1289</v>
      </c>
      <c r="E123" s="206" t="s">
        <v>1289</v>
      </c>
      <c r="F123" s="206" t="s">
        <v>1289</v>
      </c>
      <c r="G123" s="206" t="s">
        <v>1289</v>
      </c>
      <c r="H123" s="206" t="s">
        <v>1418</v>
      </c>
      <c r="I123" s="35" t="s">
        <v>1432</v>
      </c>
      <c r="J123" s="35" t="s">
        <v>16</v>
      </c>
      <c r="K123" s="35" t="s">
        <v>19</v>
      </c>
      <c r="L123" s="35">
        <v>24</v>
      </c>
      <c r="M123" s="35">
        <v>24</v>
      </c>
      <c r="N123" s="206" t="s">
        <v>1289</v>
      </c>
      <c r="O123" s="212" t="s">
        <v>62</v>
      </c>
      <c r="P123" s="206" t="s">
        <v>1289</v>
      </c>
      <c r="Q123" s="209">
        <v>1231</v>
      </c>
      <c r="R123" s="206" t="s">
        <v>1289</v>
      </c>
      <c r="S123" s="94" t="s">
        <v>31</v>
      </c>
      <c r="T123" s="94">
        <v>2015</v>
      </c>
      <c r="U123" s="94" t="s">
        <v>1429</v>
      </c>
      <c r="V123" s="94" t="s">
        <v>1433</v>
      </c>
    </row>
    <row r="124" spans="1:23" ht="82.5" customHeight="1">
      <c r="A124" s="98" t="s">
        <v>554</v>
      </c>
      <c r="B124" s="90" t="s">
        <v>1202</v>
      </c>
      <c r="C124" s="91" t="s">
        <v>60</v>
      </c>
      <c r="D124" s="98" t="s">
        <v>555</v>
      </c>
      <c r="E124" s="206" t="s">
        <v>1289</v>
      </c>
      <c r="F124" s="206" t="s">
        <v>1289</v>
      </c>
      <c r="G124" s="91" t="s">
        <v>9</v>
      </c>
      <c r="H124" s="98" t="s">
        <v>556</v>
      </c>
      <c r="I124" s="35" t="s">
        <v>14</v>
      </c>
      <c r="J124" s="207" t="s">
        <v>16</v>
      </c>
      <c r="K124" s="207" t="s">
        <v>19</v>
      </c>
      <c r="L124" s="237">
        <v>5953</v>
      </c>
      <c r="M124" s="237">
        <v>5177</v>
      </c>
      <c r="N124" s="35">
        <v>87</v>
      </c>
      <c r="O124" s="212" t="s">
        <v>62</v>
      </c>
      <c r="P124" s="90" t="s">
        <v>62</v>
      </c>
      <c r="Q124" s="209">
        <v>18919.4175</v>
      </c>
      <c r="R124" s="98" t="s">
        <v>24</v>
      </c>
      <c r="S124" s="98" t="s">
        <v>31</v>
      </c>
      <c r="T124" s="210" t="s">
        <v>1417</v>
      </c>
      <c r="U124" s="206" t="s">
        <v>1417</v>
      </c>
      <c r="V124" s="211" t="s">
        <v>1203</v>
      </c>
    </row>
    <row r="125" spans="1:23" ht="82.5" customHeight="1">
      <c r="A125" s="94" t="s">
        <v>684</v>
      </c>
      <c r="B125" s="90" t="s">
        <v>1243</v>
      </c>
      <c r="C125" s="89" t="s">
        <v>27</v>
      </c>
      <c r="D125" s="94" t="s">
        <v>685</v>
      </c>
      <c r="E125" s="206" t="s">
        <v>1289</v>
      </c>
      <c r="F125" s="206" t="s">
        <v>1289</v>
      </c>
      <c r="G125" s="91" t="s">
        <v>11</v>
      </c>
      <c r="H125" s="89" t="s">
        <v>686</v>
      </c>
      <c r="I125" s="35" t="s">
        <v>15</v>
      </c>
      <c r="J125" s="207" t="s">
        <v>16</v>
      </c>
      <c r="K125" s="207" t="s">
        <v>19</v>
      </c>
      <c r="L125" s="208">
        <v>1626</v>
      </c>
      <c r="M125" s="208">
        <v>1626</v>
      </c>
      <c r="N125" s="208">
        <v>100</v>
      </c>
      <c r="O125" s="212" t="s">
        <v>62</v>
      </c>
      <c r="P125" s="90" t="s">
        <v>63</v>
      </c>
      <c r="Q125" s="209">
        <v>144486.35999999999</v>
      </c>
      <c r="R125" s="89" t="s">
        <v>24</v>
      </c>
      <c r="S125" s="90" t="s">
        <v>25</v>
      </c>
      <c r="T125" s="210" t="s">
        <v>1417</v>
      </c>
      <c r="U125" s="206" t="s">
        <v>1417</v>
      </c>
      <c r="V125" s="231" t="s">
        <v>622</v>
      </c>
    </row>
    <row r="126" spans="1:23" ht="82.5" customHeight="1">
      <c r="A126" s="89" t="s">
        <v>271</v>
      </c>
      <c r="B126" s="90" t="s">
        <v>1295</v>
      </c>
      <c r="C126" s="89" t="s">
        <v>27</v>
      </c>
      <c r="D126" s="206" t="s">
        <v>1289</v>
      </c>
      <c r="E126" s="239" t="s">
        <v>1299</v>
      </c>
      <c r="F126" s="206" t="s">
        <v>1289</v>
      </c>
      <c r="G126" s="91" t="s">
        <v>10</v>
      </c>
      <c r="H126" s="206" t="s">
        <v>1418</v>
      </c>
      <c r="I126" s="35" t="s">
        <v>15</v>
      </c>
      <c r="J126" s="207" t="s">
        <v>16</v>
      </c>
      <c r="K126" s="90" t="s">
        <v>612</v>
      </c>
      <c r="L126" s="208">
        <v>152</v>
      </c>
      <c r="M126" s="208">
        <v>100</v>
      </c>
      <c r="N126" s="35">
        <v>66</v>
      </c>
      <c r="O126" s="35" t="s">
        <v>63</v>
      </c>
      <c r="P126" s="90" t="s">
        <v>63</v>
      </c>
      <c r="Q126" s="209">
        <v>3600</v>
      </c>
      <c r="R126" s="89" t="s">
        <v>24</v>
      </c>
      <c r="S126" s="90" t="s">
        <v>25</v>
      </c>
      <c r="T126" s="210" t="s">
        <v>1417</v>
      </c>
      <c r="U126" s="206" t="s">
        <v>1417</v>
      </c>
      <c r="V126" s="211" t="s">
        <v>215</v>
      </c>
    </row>
    <row r="127" spans="1:23" ht="82.5" customHeight="1">
      <c r="A127" s="94" t="s">
        <v>763</v>
      </c>
      <c r="B127" s="90" t="s">
        <v>1243</v>
      </c>
      <c r="C127" s="89" t="s">
        <v>27</v>
      </c>
      <c r="D127" s="94" t="s">
        <v>685</v>
      </c>
      <c r="E127" s="206" t="s">
        <v>1289</v>
      </c>
      <c r="F127" s="206" t="s">
        <v>1289</v>
      </c>
      <c r="G127" s="91" t="s">
        <v>11</v>
      </c>
      <c r="H127" s="89" t="s">
        <v>265</v>
      </c>
      <c r="I127" s="35" t="s">
        <v>15</v>
      </c>
      <c r="J127" s="207" t="s">
        <v>16</v>
      </c>
      <c r="K127" s="207" t="s">
        <v>612</v>
      </c>
      <c r="L127" s="208">
        <v>1626</v>
      </c>
      <c r="M127" s="208">
        <v>1626</v>
      </c>
      <c r="N127" s="208">
        <v>100</v>
      </c>
      <c r="O127" s="212" t="s">
        <v>62</v>
      </c>
      <c r="P127" s="90" t="s">
        <v>63</v>
      </c>
      <c r="Q127" s="209">
        <v>264891.66000000003</v>
      </c>
      <c r="R127" s="89" t="s">
        <v>24</v>
      </c>
      <c r="S127" s="90" t="s">
        <v>25</v>
      </c>
      <c r="T127" s="210" t="s">
        <v>1417</v>
      </c>
      <c r="U127" s="206" t="s">
        <v>1417</v>
      </c>
      <c r="V127" s="231" t="s">
        <v>622</v>
      </c>
    </row>
    <row r="128" spans="1:23" ht="82.5" customHeight="1">
      <c r="A128" s="87" t="s">
        <v>148</v>
      </c>
      <c r="B128" s="89" t="s">
        <v>960</v>
      </c>
      <c r="C128" s="91" t="s">
        <v>28</v>
      </c>
      <c r="D128" s="87" t="s">
        <v>149</v>
      </c>
      <c r="E128" s="206" t="s">
        <v>1289</v>
      </c>
      <c r="F128" s="206" t="s">
        <v>1289</v>
      </c>
      <c r="G128" s="91" t="s">
        <v>8</v>
      </c>
      <c r="H128" s="87" t="s">
        <v>121</v>
      </c>
      <c r="I128" s="35" t="s">
        <v>15</v>
      </c>
      <c r="J128" s="207" t="s">
        <v>16</v>
      </c>
      <c r="K128" s="207" t="s">
        <v>19</v>
      </c>
      <c r="L128" s="240">
        <v>14</v>
      </c>
      <c r="M128" s="240">
        <v>14</v>
      </c>
      <c r="N128" s="35">
        <v>100</v>
      </c>
      <c r="O128" s="212" t="s">
        <v>62</v>
      </c>
      <c r="P128" s="90" t="s">
        <v>62</v>
      </c>
      <c r="Q128" s="209">
        <v>236.46</v>
      </c>
      <c r="R128" s="90" t="s">
        <v>24</v>
      </c>
      <c r="S128" s="90" t="s">
        <v>37</v>
      </c>
      <c r="T128" s="210" t="s">
        <v>1417</v>
      </c>
      <c r="U128" s="206" t="s">
        <v>1417</v>
      </c>
      <c r="V128" s="225" t="s">
        <v>961</v>
      </c>
    </row>
    <row r="129" spans="1:22" ht="82.5" customHeight="1">
      <c r="A129" s="87" t="s">
        <v>150</v>
      </c>
      <c r="B129" s="89" t="s">
        <v>960</v>
      </c>
      <c r="C129" s="91" t="s">
        <v>28</v>
      </c>
      <c r="D129" s="87" t="s">
        <v>151</v>
      </c>
      <c r="E129" s="206" t="s">
        <v>1289</v>
      </c>
      <c r="F129" s="206" t="s">
        <v>1289</v>
      </c>
      <c r="G129" s="91" t="s">
        <v>8</v>
      </c>
      <c r="H129" s="87" t="s">
        <v>121</v>
      </c>
      <c r="I129" s="35" t="s">
        <v>15</v>
      </c>
      <c r="J129" s="207" t="s">
        <v>16</v>
      </c>
      <c r="K129" s="207" t="s">
        <v>19</v>
      </c>
      <c r="L129" s="240">
        <v>14</v>
      </c>
      <c r="M129" s="240">
        <v>14</v>
      </c>
      <c r="N129" s="35">
        <v>100</v>
      </c>
      <c r="O129" s="212" t="s">
        <v>62</v>
      </c>
      <c r="P129" s="90" t="s">
        <v>62</v>
      </c>
      <c r="Q129" s="209">
        <v>472.92</v>
      </c>
      <c r="R129" s="90" t="s">
        <v>24</v>
      </c>
      <c r="S129" s="90" t="s">
        <v>37</v>
      </c>
      <c r="T129" s="210" t="s">
        <v>1417</v>
      </c>
      <c r="U129" s="206" t="s">
        <v>1417</v>
      </c>
      <c r="V129" s="225" t="s">
        <v>961</v>
      </c>
    </row>
    <row r="130" spans="1:22" ht="82.5" customHeight="1">
      <c r="A130" s="89" t="s">
        <v>274</v>
      </c>
      <c r="B130" s="90" t="s">
        <v>1295</v>
      </c>
      <c r="C130" s="89" t="s">
        <v>27</v>
      </c>
      <c r="D130" s="89" t="s">
        <v>275</v>
      </c>
      <c r="E130" s="239" t="s">
        <v>1299</v>
      </c>
      <c r="F130" s="206" t="s">
        <v>1289</v>
      </c>
      <c r="G130" s="91" t="s">
        <v>10</v>
      </c>
      <c r="H130" s="89" t="s">
        <v>276</v>
      </c>
      <c r="I130" s="35" t="s">
        <v>15</v>
      </c>
      <c r="J130" s="207" t="s">
        <v>16</v>
      </c>
      <c r="K130" s="90" t="s">
        <v>612</v>
      </c>
      <c r="L130" s="208">
        <v>153</v>
      </c>
      <c r="M130" s="208">
        <v>153</v>
      </c>
      <c r="N130" s="35">
        <v>100</v>
      </c>
      <c r="O130" s="35" t="s">
        <v>63</v>
      </c>
      <c r="P130" s="90" t="s">
        <v>63</v>
      </c>
      <c r="Q130" s="209">
        <v>2000</v>
      </c>
      <c r="R130" s="89" t="s">
        <v>24</v>
      </c>
      <c r="S130" s="90" t="s">
        <v>25</v>
      </c>
      <c r="T130" s="210" t="s">
        <v>1417</v>
      </c>
      <c r="U130" s="206" t="s">
        <v>1417</v>
      </c>
      <c r="V130" s="211" t="s">
        <v>215</v>
      </c>
    </row>
    <row r="131" spans="1:22" ht="82.5" customHeight="1">
      <c r="A131" s="94" t="s">
        <v>692</v>
      </c>
      <c r="B131" s="90" t="s">
        <v>1243</v>
      </c>
      <c r="C131" s="94" t="s">
        <v>221</v>
      </c>
      <c r="D131" s="94" t="s">
        <v>693</v>
      </c>
      <c r="E131" s="206" t="s">
        <v>1289</v>
      </c>
      <c r="F131" s="206" t="s">
        <v>1289</v>
      </c>
      <c r="G131" s="91" t="s">
        <v>11</v>
      </c>
      <c r="H131" s="94" t="s">
        <v>694</v>
      </c>
      <c r="I131" s="35" t="s">
        <v>15</v>
      </c>
      <c r="J131" s="207" t="s">
        <v>16</v>
      </c>
      <c r="K131" s="207" t="s">
        <v>612</v>
      </c>
      <c r="L131" s="230">
        <v>10</v>
      </c>
      <c r="M131" s="230">
        <v>8</v>
      </c>
      <c r="N131" s="208">
        <v>80</v>
      </c>
      <c r="O131" s="212" t="s">
        <v>62</v>
      </c>
      <c r="P131" s="90" t="s">
        <v>63</v>
      </c>
      <c r="Q131" s="209">
        <v>23.7</v>
      </c>
      <c r="R131" s="89" t="s">
        <v>24</v>
      </c>
      <c r="S131" s="94" t="s">
        <v>31</v>
      </c>
      <c r="T131" s="210" t="s">
        <v>1417</v>
      </c>
      <c r="U131" s="206" t="s">
        <v>1417</v>
      </c>
      <c r="V131" s="231" t="s">
        <v>637</v>
      </c>
    </row>
    <row r="132" spans="1:22" ht="82.5" customHeight="1">
      <c r="A132" s="89" t="s">
        <v>695</v>
      </c>
      <c r="B132" s="90" t="s">
        <v>1243</v>
      </c>
      <c r="C132" s="89" t="s">
        <v>23</v>
      </c>
      <c r="D132" s="94" t="s">
        <v>696</v>
      </c>
      <c r="E132" s="206" t="s">
        <v>1289</v>
      </c>
      <c r="F132" s="117" t="s">
        <v>1299</v>
      </c>
      <c r="G132" s="91" t="s">
        <v>11</v>
      </c>
      <c r="H132" s="89" t="s">
        <v>612</v>
      </c>
      <c r="I132" s="35" t="s">
        <v>15</v>
      </c>
      <c r="J132" s="207" t="s">
        <v>16</v>
      </c>
      <c r="K132" s="207" t="s">
        <v>612</v>
      </c>
      <c r="L132" s="208">
        <v>22</v>
      </c>
      <c r="M132" s="208">
        <v>22</v>
      </c>
      <c r="N132" s="208">
        <v>100</v>
      </c>
      <c r="O132" s="212" t="s">
        <v>62</v>
      </c>
      <c r="P132" s="90" t="s">
        <v>63</v>
      </c>
      <c r="Q132" s="209">
        <v>3450.73</v>
      </c>
      <c r="R132" s="89" t="s">
        <v>24</v>
      </c>
      <c r="S132" s="90" t="s">
        <v>25</v>
      </c>
      <c r="T132" s="210" t="s">
        <v>1417</v>
      </c>
      <c r="U132" s="206" t="s">
        <v>1417</v>
      </c>
      <c r="V132" s="231" t="s">
        <v>625</v>
      </c>
    </row>
    <row r="133" spans="1:22" ht="82.5" customHeight="1">
      <c r="A133" s="94" t="s">
        <v>1377</v>
      </c>
      <c r="B133" s="90" t="s">
        <v>1309</v>
      </c>
      <c r="C133" s="90" t="s">
        <v>1437</v>
      </c>
      <c r="D133" s="206" t="s">
        <v>1289</v>
      </c>
      <c r="E133" s="206" t="s">
        <v>1289</v>
      </c>
      <c r="F133" s="206" t="s">
        <v>1289</v>
      </c>
      <c r="G133" s="206" t="s">
        <v>1289</v>
      </c>
      <c r="H133" s="206" t="s">
        <v>1418</v>
      </c>
      <c r="I133" s="35" t="s">
        <v>1432</v>
      </c>
      <c r="J133" s="35" t="s">
        <v>16</v>
      </c>
      <c r="K133" s="35" t="s">
        <v>19</v>
      </c>
      <c r="L133" s="35">
        <v>10380</v>
      </c>
      <c r="M133" s="35">
        <v>7808</v>
      </c>
      <c r="N133" s="206" t="s">
        <v>1289</v>
      </c>
      <c r="O133" s="212" t="s">
        <v>62</v>
      </c>
      <c r="P133" s="206" t="s">
        <v>1289</v>
      </c>
      <c r="Q133" s="209">
        <v>211174.16</v>
      </c>
      <c r="R133" s="206" t="s">
        <v>1289</v>
      </c>
      <c r="S133" s="90" t="s">
        <v>25</v>
      </c>
      <c r="T133" s="206" t="s">
        <v>1289</v>
      </c>
      <c r="U133" s="94" t="s">
        <v>1429</v>
      </c>
      <c r="V133" s="94" t="s">
        <v>1433</v>
      </c>
    </row>
    <row r="134" spans="1:22" ht="82.5" customHeight="1">
      <c r="A134" s="35" t="s">
        <v>186</v>
      </c>
      <c r="B134" s="89" t="s">
        <v>966</v>
      </c>
      <c r="C134" s="105" t="s">
        <v>167</v>
      </c>
      <c r="D134" s="35" t="s">
        <v>187</v>
      </c>
      <c r="E134" s="206" t="s">
        <v>1289</v>
      </c>
      <c r="F134" s="206" t="s">
        <v>1289</v>
      </c>
      <c r="G134" s="35" t="s">
        <v>8</v>
      </c>
      <c r="H134" s="206" t="s">
        <v>1418</v>
      </c>
      <c r="I134" s="35" t="s">
        <v>13</v>
      </c>
      <c r="J134" s="35" t="s">
        <v>16</v>
      </c>
      <c r="K134" s="35" t="s">
        <v>19</v>
      </c>
      <c r="L134" s="223">
        <v>6</v>
      </c>
      <c r="M134" s="223">
        <v>6</v>
      </c>
      <c r="N134" s="35">
        <v>100</v>
      </c>
      <c r="O134" s="212" t="s">
        <v>62</v>
      </c>
      <c r="P134" s="90" t="s">
        <v>62</v>
      </c>
      <c r="Q134" s="209">
        <v>30.25</v>
      </c>
      <c r="R134" s="35" t="s">
        <v>24</v>
      </c>
      <c r="S134" s="35" t="s">
        <v>37</v>
      </c>
      <c r="T134" s="94" t="s">
        <v>967</v>
      </c>
      <c r="U134" s="206" t="s">
        <v>1417</v>
      </c>
      <c r="V134" s="236" t="s">
        <v>1417</v>
      </c>
    </row>
    <row r="135" spans="1:22" ht="82.5" customHeight="1">
      <c r="A135" s="94" t="s">
        <v>1378</v>
      </c>
      <c r="B135" s="90" t="s">
        <v>1309</v>
      </c>
      <c r="C135" s="90" t="s">
        <v>1431</v>
      </c>
      <c r="D135" s="206" t="s">
        <v>1289</v>
      </c>
      <c r="E135" s="206" t="s">
        <v>1289</v>
      </c>
      <c r="F135" s="206" t="s">
        <v>1289</v>
      </c>
      <c r="G135" s="206" t="s">
        <v>1289</v>
      </c>
      <c r="H135" s="206" t="s">
        <v>1418</v>
      </c>
      <c r="I135" s="35" t="s">
        <v>1522</v>
      </c>
      <c r="J135" s="35" t="s">
        <v>16</v>
      </c>
      <c r="K135" s="35" t="s">
        <v>19</v>
      </c>
      <c r="L135" s="35">
        <v>29</v>
      </c>
      <c r="M135" s="35">
        <v>21</v>
      </c>
      <c r="N135" s="206" t="s">
        <v>1289</v>
      </c>
      <c r="O135" s="212" t="s">
        <v>62</v>
      </c>
      <c r="P135" s="206" t="s">
        <v>1289</v>
      </c>
      <c r="Q135" s="209">
        <v>1486.6875</v>
      </c>
      <c r="R135" s="206" t="s">
        <v>1289</v>
      </c>
      <c r="S135" s="90" t="s">
        <v>25</v>
      </c>
      <c r="T135" s="206" t="s">
        <v>1289</v>
      </c>
      <c r="U135" s="94" t="s">
        <v>1429</v>
      </c>
      <c r="V135" s="94" t="s">
        <v>1433</v>
      </c>
    </row>
    <row r="136" spans="1:22" ht="82.5" customHeight="1">
      <c r="A136" s="87" t="s">
        <v>152</v>
      </c>
      <c r="B136" s="89" t="s">
        <v>960</v>
      </c>
      <c r="C136" s="91" t="s">
        <v>28</v>
      </c>
      <c r="D136" s="87" t="s">
        <v>153</v>
      </c>
      <c r="E136" s="206" t="s">
        <v>1289</v>
      </c>
      <c r="F136" s="206" t="s">
        <v>1289</v>
      </c>
      <c r="G136" s="91" t="s">
        <v>8</v>
      </c>
      <c r="H136" s="87" t="s">
        <v>136</v>
      </c>
      <c r="I136" s="35" t="s">
        <v>15</v>
      </c>
      <c r="J136" s="207" t="s">
        <v>16</v>
      </c>
      <c r="K136" s="207" t="s">
        <v>19</v>
      </c>
      <c r="L136" s="240">
        <v>18</v>
      </c>
      <c r="M136" s="240">
        <v>18</v>
      </c>
      <c r="N136" s="35">
        <v>100</v>
      </c>
      <c r="O136" s="212" t="s">
        <v>62</v>
      </c>
      <c r="P136" s="90" t="s">
        <v>62</v>
      </c>
      <c r="Q136" s="209">
        <v>44.274999999999999</v>
      </c>
      <c r="R136" s="90" t="s">
        <v>24</v>
      </c>
      <c r="S136" s="90" t="s">
        <v>31</v>
      </c>
      <c r="T136" s="210" t="s">
        <v>1417</v>
      </c>
      <c r="U136" s="206" t="s">
        <v>1417</v>
      </c>
      <c r="V136" s="225" t="s">
        <v>961</v>
      </c>
    </row>
    <row r="137" spans="1:22" ht="82.5" customHeight="1">
      <c r="A137" s="89" t="s">
        <v>699</v>
      </c>
      <c r="B137" s="90" t="s">
        <v>1243</v>
      </c>
      <c r="C137" s="89" t="s">
        <v>908</v>
      </c>
      <c r="D137" s="89" t="s">
        <v>700</v>
      </c>
      <c r="E137" s="206" t="s">
        <v>1289</v>
      </c>
      <c r="F137" s="117" t="s">
        <v>1299</v>
      </c>
      <c r="G137" s="91" t="s">
        <v>11</v>
      </c>
      <c r="H137" s="89" t="s">
        <v>640</v>
      </c>
      <c r="I137" s="35" t="s">
        <v>15</v>
      </c>
      <c r="J137" s="207" t="s">
        <v>16</v>
      </c>
      <c r="K137" s="207" t="s">
        <v>612</v>
      </c>
      <c r="L137" s="208">
        <v>3</v>
      </c>
      <c r="M137" s="208">
        <v>3</v>
      </c>
      <c r="N137" s="208">
        <v>100</v>
      </c>
      <c r="O137" s="212" t="s">
        <v>62</v>
      </c>
      <c r="P137" s="90" t="s">
        <v>63</v>
      </c>
      <c r="Q137" s="209">
        <v>399.87</v>
      </c>
      <c r="R137" s="89" t="s">
        <v>24</v>
      </c>
      <c r="S137" s="90" t="s">
        <v>25</v>
      </c>
      <c r="T137" s="210" t="s">
        <v>1417</v>
      </c>
      <c r="U137" s="206" t="s">
        <v>1417</v>
      </c>
      <c r="V137" s="89" t="s">
        <v>613</v>
      </c>
    </row>
    <row r="138" spans="1:22" ht="82.5" customHeight="1">
      <c r="A138" s="296" t="s">
        <v>376</v>
      </c>
      <c r="B138" s="89" t="s">
        <v>1031</v>
      </c>
      <c r="C138" s="103" t="s">
        <v>371</v>
      </c>
      <c r="D138" s="103" t="s">
        <v>1055</v>
      </c>
      <c r="E138" s="206" t="s">
        <v>1289</v>
      </c>
      <c r="F138" s="206" t="s">
        <v>1289</v>
      </c>
      <c r="G138" s="105" t="s">
        <v>10</v>
      </c>
      <c r="H138" s="206" t="s">
        <v>1418</v>
      </c>
      <c r="I138" s="35" t="s">
        <v>770</v>
      </c>
      <c r="J138" s="103" t="s">
        <v>16</v>
      </c>
      <c r="K138" s="103" t="s">
        <v>883</v>
      </c>
      <c r="L138" s="206" t="s">
        <v>1417</v>
      </c>
      <c r="M138" s="206" t="s">
        <v>1289</v>
      </c>
      <c r="N138" s="206" t="s">
        <v>1417</v>
      </c>
      <c r="O138" s="212" t="s">
        <v>62</v>
      </c>
      <c r="P138" s="90" t="s">
        <v>63</v>
      </c>
      <c r="Q138" s="209" t="s">
        <v>1525</v>
      </c>
      <c r="R138" s="103" t="s">
        <v>24</v>
      </c>
      <c r="S138" s="90" t="s">
        <v>25</v>
      </c>
      <c r="T138" s="94" t="s">
        <v>1056</v>
      </c>
      <c r="U138" s="206" t="s">
        <v>1417</v>
      </c>
      <c r="V138" s="103" t="s">
        <v>377</v>
      </c>
    </row>
    <row r="139" spans="1:22" ht="82.5" customHeight="1">
      <c r="A139" s="98" t="s">
        <v>510</v>
      </c>
      <c r="B139" s="90" t="s">
        <v>1202</v>
      </c>
      <c r="C139" s="91" t="s">
        <v>60</v>
      </c>
      <c r="D139" s="98" t="s">
        <v>511</v>
      </c>
      <c r="E139" s="206" t="s">
        <v>1289</v>
      </c>
      <c r="F139" s="206" t="s">
        <v>1289</v>
      </c>
      <c r="G139" s="91" t="s">
        <v>8</v>
      </c>
      <c r="H139" s="206" t="s">
        <v>1418</v>
      </c>
      <c r="I139" s="35" t="s">
        <v>812</v>
      </c>
      <c r="J139" s="207" t="s">
        <v>16</v>
      </c>
      <c r="K139" s="207" t="s">
        <v>19</v>
      </c>
      <c r="L139" s="237">
        <v>200</v>
      </c>
      <c r="M139" s="237">
        <v>146</v>
      </c>
      <c r="N139" s="35">
        <v>73</v>
      </c>
      <c r="O139" s="35" t="s">
        <v>63</v>
      </c>
      <c r="P139" s="90" t="s">
        <v>62</v>
      </c>
      <c r="Q139" s="209">
        <v>11613.84375</v>
      </c>
      <c r="R139" s="98" t="s">
        <v>24</v>
      </c>
      <c r="S139" s="90" t="s">
        <v>25</v>
      </c>
      <c r="T139" s="210" t="s">
        <v>1417</v>
      </c>
      <c r="U139" s="206" t="s">
        <v>1417</v>
      </c>
      <c r="V139" s="211" t="s">
        <v>1203</v>
      </c>
    </row>
    <row r="140" spans="1:22" ht="82.5" customHeight="1">
      <c r="A140" s="89" t="s">
        <v>277</v>
      </c>
      <c r="B140" s="90" t="s">
        <v>1295</v>
      </c>
      <c r="C140" s="89" t="s">
        <v>27</v>
      </c>
      <c r="D140" s="89" t="s">
        <v>278</v>
      </c>
      <c r="E140" s="239" t="s">
        <v>1299</v>
      </c>
      <c r="F140" s="206" t="s">
        <v>1289</v>
      </c>
      <c r="G140" s="91" t="s">
        <v>10</v>
      </c>
      <c r="H140" s="89" t="s">
        <v>229</v>
      </c>
      <c r="I140" s="35" t="s">
        <v>15</v>
      </c>
      <c r="J140" s="207" t="s">
        <v>16</v>
      </c>
      <c r="K140" s="90" t="s">
        <v>612</v>
      </c>
      <c r="L140" s="208">
        <v>152</v>
      </c>
      <c r="M140" s="208">
        <v>152</v>
      </c>
      <c r="N140" s="35">
        <v>100</v>
      </c>
      <c r="O140" s="212" t="s">
        <v>62</v>
      </c>
      <c r="P140" s="90" t="s">
        <v>63</v>
      </c>
      <c r="Q140" s="209" t="e">
        <v>#N/A</v>
      </c>
      <c r="R140" s="89" t="s">
        <v>24</v>
      </c>
      <c r="S140" s="94" t="s">
        <v>1422</v>
      </c>
      <c r="T140" s="210" t="s">
        <v>1417</v>
      </c>
      <c r="U140" s="206" t="s">
        <v>1417</v>
      </c>
      <c r="V140" s="211" t="s">
        <v>215</v>
      </c>
    </row>
    <row r="141" spans="1:22" ht="82.5" customHeight="1">
      <c r="A141" s="89" t="s">
        <v>279</v>
      </c>
      <c r="B141" s="90" t="s">
        <v>1295</v>
      </c>
      <c r="C141" s="89" t="s">
        <v>27</v>
      </c>
      <c r="D141" s="89" t="s">
        <v>280</v>
      </c>
      <c r="E141" s="239" t="s">
        <v>1299</v>
      </c>
      <c r="F141" s="206" t="s">
        <v>1289</v>
      </c>
      <c r="G141" s="91" t="s">
        <v>10</v>
      </c>
      <c r="H141" s="249" t="s">
        <v>229</v>
      </c>
      <c r="I141" s="35" t="s">
        <v>15</v>
      </c>
      <c r="J141" s="207" t="s">
        <v>16</v>
      </c>
      <c r="K141" s="90" t="s">
        <v>612</v>
      </c>
      <c r="L141" s="208">
        <v>152</v>
      </c>
      <c r="M141" s="208">
        <v>152</v>
      </c>
      <c r="N141" s="35">
        <v>100</v>
      </c>
      <c r="O141" s="212" t="s">
        <v>62</v>
      </c>
      <c r="P141" s="90" t="s">
        <v>63</v>
      </c>
      <c r="Q141" s="209" t="e">
        <v>#N/A</v>
      </c>
      <c r="R141" s="89" t="s">
        <v>24</v>
      </c>
      <c r="S141" s="90" t="s">
        <v>25</v>
      </c>
      <c r="T141" s="210" t="s">
        <v>1417</v>
      </c>
      <c r="U141" s="206" t="s">
        <v>1417</v>
      </c>
      <c r="V141" s="211" t="s">
        <v>215</v>
      </c>
    </row>
    <row r="142" spans="1:22" ht="82.5" customHeight="1">
      <c r="A142" s="98" t="s">
        <v>512</v>
      </c>
      <c r="B142" s="90" t="s">
        <v>1202</v>
      </c>
      <c r="C142" s="91" t="s">
        <v>60</v>
      </c>
      <c r="D142" s="98" t="s">
        <v>513</v>
      </c>
      <c r="E142" s="206" t="s">
        <v>1289</v>
      </c>
      <c r="F142" s="206" t="s">
        <v>1289</v>
      </c>
      <c r="G142" s="91" t="s">
        <v>8</v>
      </c>
      <c r="H142" s="98" t="s">
        <v>499</v>
      </c>
      <c r="I142" s="35" t="s">
        <v>13</v>
      </c>
      <c r="J142" s="207" t="s">
        <v>16</v>
      </c>
      <c r="K142" s="207" t="s">
        <v>19</v>
      </c>
      <c r="L142" s="237">
        <v>347</v>
      </c>
      <c r="M142" s="237">
        <v>323</v>
      </c>
      <c r="N142" s="35">
        <v>93</v>
      </c>
      <c r="O142" s="212" t="s">
        <v>62</v>
      </c>
      <c r="P142" s="90" t="s">
        <v>63</v>
      </c>
      <c r="Q142" s="209">
        <v>32714.516666666666</v>
      </c>
      <c r="R142" s="98" t="s">
        <v>24</v>
      </c>
      <c r="S142" s="90" t="s">
        <v>25</v>
      </c>
      <c r="T142" s="210" t="s">
        <v>1417</v>
      </c>
      <c r="U142" s="206" t="s">
        <v>1417</v>
      </c>
      <c r="V142" s="211" t="s">
        <v>1203</v>
      </c>
    </row>
    <row r="143" spans="1:22" ht="82.5" customHeight="1">
      <c r="A143" s="98" t="s">
        <v>587</v>
      </c>
      <c r="B143" s="90" t="s">
        <v>1202</v>
      </c>
      <c r="C143" s="91" t="s">
        <v>60</v>
      </c>
      <c r="D143" s="98" t="s">
        <v>498</v>
      </c>
      <c r="E143" s="206" t="s">
        <v>1289</v>
      </c>
      <c r="F143" s="206" t="s">
        <v>1289</v>
      </c>
      <c r="G143" s="91" t="s">
        <v>8</v>
      </c>
      <c r="H143" s="206" t="s">
        <v>1418</v>
      </c>
      <c r="I143" s="35" t="s">
        <v>13</v>
      </c>
      <c r="J143" s="207" t="s">
        <v>16</v>
      </c>
      <c r="K143" s="207" t="s">
        <v>19</v>
      </c>
      <c r="L143" s="237">
        <v>354</v>
      </c>
      <c r="M143" s="237">
        <v>339</v>
      </c>
      <c r="N143" s="35">
        <v>95</v>
      </c>
      <c r="O143" s="212" t="s">
        <v>62</v>
      </c>
      <c r="P143" s="90" t="s">
        <v>63</v>
      </c>
      <c r="Q143" s="209">
        <v>23119.691734374996</v>
      </c>
      <c r="R143" s="98" t="s">
        <v>24</v>
      </c>
      <c r="S143" s="98" t="s">
        <v>37</v>
      </c>
      <c r="T143" s="210" t="s">
        <v>1417</v>
      </c>
      <c r="U143" s="206" t="s">
        <v>1417</v>
      </c>
      <c r="V143" s="211" t="s">
        <v>1203</v>
      </c>
    </row>
    <row r="144" spans="1:22" ht="82.5" customHeight="1">
      <c r="A144" s="98" t="s">
        <v>588</v>
      </c>
      <c r="B144" s="90" t="s">
        <v>1202</v>
      </c>
      <c r="C144" s="91" t="s">
        <v>60</v>
      </c>
      <c r="D144" s="98" t="s">
        <v>498</v>
      </c>
      <c r="E144" s="206" t="s">
        <v>1289</v>
      </c>
      <c r="F144" s="206" t="s">
        <v>1289</v>
      </c>
      <c r="G144" s="91" t="s">
        <v>8</v>
      </c>
      <c r="H144" s="206" t="s">
        <v>1418</v>
      </c>
      <c r="I144" s="35" t="s">
        <v>13</v>
      </c>
      <c r="J144" s="207" t="s">
        <v>16</v>
      </c>
      <c r="K144" s="207" t="s">
        <v>19</v>
      </c>
      <c r="L144" s="237">
        <v>354</v>
      </c>
      <c r="M144" s="237">
        <v>339</v>
      </c>
      <c r="N144" s="35">
        <v>95</v>
      </c>
      <c r="O144" s="212" t="s">
        <v>62</v>
      </c>
      <c r="P144" s="90" t="s">
        <v>63</v>
      </c>
      <c r="Q144" s="209">
        <v>23418.992924999999</v>
      </c>
      <c r="R144" s="98" t="s">
        <v>24</v>
      </c>
      <c r="S144" s="98" t="s">
        <v>37</v>
      </c>
      <c r="T144" s="210" t="s">
        <v>1417</v>
      </c>
      <c r="U144" s="206" t="s">
        <v>1417</v>
      </c>
      <c r="V144" s="211" t="s">
        <v>1203</v>
      </c>
    </row>
    <row r="145" spans="1:22" ht="82.5" customHeight="1">
      <c r="A145" s="94" t="s">
        <v>1379</v>
      </c>
      <c r="B145" s="90" t="s">
        <v>1309</v>
      </c>
      <c r="C145" s="90" t="s">
        <v>1528</v>
      </c>
      <c r="D145" s="206" t="s">
        <v>1289</v>
      </c>
      <c r="E145" s="206" t="s">
        <v>1289</v>
      </c>
      <c r="F145" s="206" t="s">
        <v>1289</v>
      </c>
      <c r="G145" s="206" t="s">
        <v>1289</v>
      </c>
      <c r="H145" s="206" t="s">
        <v>1418</v>
      </c>
      <c r="I145" s="35" t="s">
        <v>1482</v>
      </c>
      <c r="J145" s="35" t="s">
        <v>16</v>
      </c>
      <c r="K145" s="35" t="s">
        <v>19</v>
      </c>
      <c r="L145" s="35">
        <v>500</v>
      </c>
      <c r="M145" s="35">
        <v>300</v>
      </c>
      <c r="N145" s="206" t="s">
        <v>1289</v>
      </c>
      <c r="O145" s="212" t="s">
        <v>62</v>
      </c>
      <c r="P145" s="206" t="s">
        <v>1289</v>
      </c>
      <c r="Q145" s="209">
        <v>1851.2203799999997</v>
      </c>
      <c r="R145" s="206" t="s">
        <v>1289</v>
      </c>
      <c r="S145" s="90" t="s">
        <v>25</v>
      </c>
      <c r="T145" s="210" t="s">
        <v>1417</v>
      </c>
      <c r="U145" s="94" t="s">
        <v>1429</v>
      </c>
      <c r="V145" s="94" t="s">
        <v>1430</v>
      </c>
    </row>
    <row r="146" spans="1:22" ht="82.5" customHeight="1">
      <c r="A146" s="94" t="s">
        <v>701</v>
      </c>
      <c r="B146" s="90" t="s">
        <v>1243</v>
      </c>
      <c r="C146" s="94" t="s">
        <v>221</v>
      </c>
      <c r="D146" s="94" t="s">
        <v>632</v>
      </c>
      <c r="E146" s="206" t="s">
        <v>1289</v>
      </c>
      <c r="F146" s="117" t="s">
        <v>1299</v>
      </c>
      <c r="G146" s="91" t="s">
        <v>11</v>
      </c>
      <c r="H146" s="89" t="s">
        <v>612</v>
      </c>
      <c r="I146" s="35" t="s">
        <v>15</v>
      </c>
      <c r="J146" s="207" t="s">
        <v>16</v>
      </c>
      <c r="K146" s="207" t="s">
        <v>612</v>
      </c>
      <c r="L146" s="208">
        <v>22</v>
      </c>
      <c r="M146" s="208">
        <v>22</v>
      </c>
      <c r="N146" s="208">
        <v>100</v>
      </c>
      <c r="O146" s="212" t="s">
        <v>62</v>
      </c>
      <c r="P146" s="90" t="s">
        <v>63</v>
      </c>
      <c r="Q146" s="209">
        <v>66793.100000000006</v>
      </c>
      <c r="R146" s="89" t="s">
        <v>24</v>
      </c>
      <c r="S146" s="90" t="s">
        <v>25</v>
      </c>
      <c r="T146" s="210" t="s">
        <v>1417</v>
      </c>
      <c r="U146" s="206" t="s">
        <v>1417</v>
      </c>
      <c r="V146" s="231" t="s">
        <v>633</v>
      </c>
    </row>
    <row r="147" spans="1:22" ht="82.5" customHeight="1">
      <c r="A147" s="94" t="s">
        <v>702</v>
      </c>
      <c r="B147" s="90" t="s">
        <v>1243</v>
      </c>
      <c r="C147" s="94" t="s">
        <v>221</v>
      </c>
      <c r="D147" s="94" t="s">
        <v>632</v>
      </c>
      <c r="E147" s="206" t="s">
        <v>1289</v>
      </c>
      <c r="F147" s="117" t="s">
        <v>1299</v>
      </c>
      <c r="G147" s="91" t="s">
        <v>11</v>
      </c>
      <c r="H147" s="89" t="s">
        <v>612</v>
      </c>
      <c r="I147" s="35" t="s">
        <v>15</v>
      </c>
      <c r="J147" s="207" t="s">
        <v>16</v>
      </c>
      <c r="K147" s="207" t="s">
        <v>612</v>
      </c>
      <c r="L147" s="208">
        <v>22</v>
      </c>
      <c r="M147" s="208">
        <v>22</v>
      </c>
      <c r="N147" s="208">
        <v>100</v>
      </c>
      <c r="O147" s="212" t="s">
        <v>62</v>
      </c>
      <c r="P147" s="90" t="s">
        <v>63</v>
      </c>
      <c r="Q147" s="209">
        <v>50502.1</v>
      </c>
      <c r="R147" s="89" t="s">
        <v>24</v>
      </c>
      <c r="S147" s="90" t="s">
        <v>25</v>
      </c>
      <c r="T147" s="210" t="s">
        <v>1417</v>
      </c>
      <c r="U147" s="206" t="s">
        <v>1417</v>
      </c>
      <c r="V147" s="231" t="s">
        <v>633</v>
      </c>
    </row>
    <row r="148" spans="1:22">
      <c r="A148" s="94" t="s">
        <v>1386</v>
      </c>
      <c r="B148" s="90" t="s">
        <v>1309</v>
      </c>
      <c r="C148" s="105" t="s">
        <v>167</v>
      </c>
      <c r="D148" s="206" t="s">
        <v>1289</v>
      </c>
      <c r="E148" s="206" t="s">
        <v>1289</v>
      </c>
      <c r="F148" s="206" t="s">
        <v>1289</v>
      </c>
      <c r="G148" s="206" t="s">
        <v>1289</v>
      </c>
      <c r="H148" s="206" t="s">
        <v>1418</v>
      </c>
      <c r="I148" s="35" t="s">
        <v>1531</v>
      </c>
      <c r="J148" s="35" t="s">
        <v>16</v>
      </c>
      <c r="K148" s="35" t="s">
        <v>19</v>
      </c>
      <c r="L148" s="35">
        <v>100</v>
      </c>
      <c r="M148" s="35">
        <v>100</v>
      </c>
      <c r="N148" s="206" t="s">
        <v>1289</v>
      </c>
      <c r="O148" s="212" t="s">
        <v>62</v>
      </c>
      <c r="P148" s="206" t="s">
        <v>1289</v>
      </c>
      <c r="Q148" s="209">
        <v>246.83382700000004</v>
      </c>
      <c r="R148" s="206" t="s">
        <v>1289</v>
      </c>
      <c r="S148" s="90" t="s">
        <v>25</v>
      </c>
      <c r="T148" s="210" t="s">
        <v>1417</v>
      </c>
      <c r="U148" s="94" t="s">
        <v>1429</v>
      </c>
      <c r="V148" s="94" t="s">
        <v>1430</v>
      </c>
    </row>
    <row r="149" spans="1:22" ht="24">
      <c r="A149" s="87" t="s">
        <v>154</v>
      </c>
      <c r="B149" s="89" t="s">
        <v>960</v>
      </c>
      <c r="C149" s="91" t="s">
        <v>28</v>
      </c>
      <c r="D149" s="87" t="s">
        <v>155</v>
      </c>
      <c r="E149" s="206" t="s">
        <v>1289</v>
      </c>
      <c r="F149" s="206" t="s">
        <v>1289</v>
      </c>
      <c r="G149" s="91" t="s">
        <v>8</v>
      </c>
      <c r="H149" s="87" t="s">
        <v>121</v>
      </c>
      <c r="I149" s="35" t="s">
        <v>15</v>
      </c>
      <c r="J149" s="207" t="s">
        <v>16</v>
      </c>
      <c r="K149" s="207" t="s">
        <v>19</v>
      </c>
      <c r="L149" s="240">
        <v>6</v>
      </c>
      <c r="M149" s="240">
        <v>6</v>
      </c>
      <c r="N149" s="35">
        <v>100</v>
      </c>
      <c r="O149" s="212" t="s">
        <v>62</v>
      </c>
      <c r="P149" s="90" t="s">
        <v>62</v>
      </c>
      <c r="Q149" s="209">
        <v>30.36</v>
      </c>
      <c r="R149" s="90" t="s">
        <v>24</v>
      </c>
      <c r="S149" s="90" t="s">
        <v>31</v>
      </c>
      <c r="T149" s="210" t="s">
        <v>1417</v>
      </c>
      <c r="U149" s="206" t="s">
        <v>1417</v>
      </c>
      <c r="V149" s="225" t="s">
        <v>961</v>
      </c>
    </row>
    <row r="150" spans="1:22" ht="24">
      <c r="A150" s="89" t="s">
        <v>284</v>
      </c>
      <c r="B150" s="90" t="s">
        <v>1295</v>
      </c>
      <c r="C150" s="91" t="s">
        <v>371</v>
      </c>
      <c r="D150" s="89" t="s">
        <v>285</v>
      </c>
      <c r="E150" s="206" t="s">
        <v>1289</v>
      </c>
      <c r="F150" s="206" t="s">
        <v>1289</v>
      </c>
      <c r="G150" s="91" t="s">
        <v>10</v>
      </c>
      <c r="H150" s="249" t="s">
        <v>286</v>
      </c>
      <c r="I150" s="35" t="s">
        <v>15</v>
      </c>
      <c r="J150" s="207" t="s">
        <v>16</v>
      </c>
      <c r="K150" s="90" t="s">
        <v>612</v>
      </c>
      <c r="L150" s="208">
        <v>152</v>
      </c>
      <c r="M150" s="208">
        <v>152</v>
      </c>
      <c r="N150" s="35">
        <v>100</v>
      </c>
      <c r="O150" s="212" t="s">
        <v>62</v>
      </c>
      <c r="P150" s="90" t="s">
        <v>63</v>
      </c>
      <c r="Q150" s="209" t="e">
        <v>#N/A</v>
      </c>
      <c r="R150" s="89" t="s">
        <v>24</v>
      </c>
      <c r="S150" s="90" t="s">
        <v>25</v>
      </c>
      <c r="T150" s="210" t="s">
        <v>1417</v>
      </c>
      <c r="U150" s="206" t="s">
        <v>1417</v>
      </c>
      <c r="V150" s="211" t="s">
        <v>215</v>
      </c>
    </row>
    <row r="151" spans="1:22" ht="108">
      <c r="A151" s="98" t="s">
        <v>514</v>
      </c>
      <c r="B151" s="90" t="s">
        <v>1202</v>
      </c>
      <c r="C151" s="91" t="s">
        <v>60</v>
      </c>
      <c r="D151" s="98" t="s">
        <v>515</v>
      </c>
      <c r="E151" s="206" t="s">
        <v>1289</v>
      </c>
      <c r="F151" s="206" t="s">
        <v>1289</v>
      </c>
      <c r="G151" s="206" t="s">
        <v>1289</v>
      </c>
      <c r="H151" s="98" t="s">
        <v>1292</v>
      </c>
      <c r="I151" s="35" t="s">
        <v>13</v>
      </c>
      <c r="J151" s="207" t="s">
        <v>16</v>
      </c>
      <c r="K151" s="207" t="s">
        <v>19</v>
      </c>
      <c r="L151" s="237" t="s">
        <v>1292</v>
      </c>
      <c r="M151" s="237" t="s">
        <v>1292</v>
      </c>
      <c r="N151" s="35" t="s">
        <v>1292</v>
      </c>
      <c r="O151" s="212" t="s">
        <v>62</v>
      </c>
      <c r="P151" s="90" t="s">
        <v>63</v>
      </c>
      <c r="Q151" s="209" t="s">
        <v>1292</v>
      </c>
      <c r="R151" s="98" t="s">
        <v>24</v>
      </c>
      <c r="S151" s="94" t="s">
        <v>1422</v>
      </c>
      <c r="T151" s="210" t="s">
        <v>1417</v>
      </c>
      <c r="U151" s="206" t="s">
        <v>1417</v>
      </c>
      <c r="V151" s="211" t="s">
        <v>1203</v>
      </c>
    </row>
    <row r="152" spans="1:22" ht="108">
      <c r="A152" s="98" t="s">
        <v>516</v>
      </c>
      <c r="B152" s="90" t="s">
        <v>1202</v>
      </c>
      <c r="C152" s="91" t="s">
        <v>60</v>
      </c>
      <c r="D152" s="98" t="s">
        <v>517</v>
      </c>
      <c r="E152" s="206" t="s">
        <v>1289</v>
      </c>
      <c r="F152" s="206" t="s">
        <v>1289</v>
      </c>
      <c r="G152" s="206" t="s">
        <v>1289</v>
      </c>
      <c r="H152" s="206" t="s">
        <v>1418</v>
      </c>
      <c r="I152" s="35" t="s">
        <v>13</v>
      </c>
      <c r="J152" s="207" t="s">
        <v>16</v>
      </c>
      <c r="K152" s="207" t="s">
        <v>19</v>
      </c>
      <c r="L152" s="237">
        <v>21719</v>
      </c>
      <c r="M152" s="237">
        <v>18423</v>
      </c>
      <c r="N152" s="35">
        <v>85</v>
      </c>
      <c r="O152" s="212" t="s">
        <v>62</v>
      </c>
      <c r="P152" s="90" t="s">
        <v>62</v>
      </c>
      <c r="Q152" s="209">
        <v>846402.60473045299</v>
      </c>
      <c r="R152" s="98" t="s">
        <v>24</v>
      </c>
      <c r="S152" s="90" t="s">
        <v>25</v>
      </c>
      <c r="T152" s="210" t="s">
        <v>1417</v>
      </c>
      <c r="U152" s="206" t="s">
        <v>1417</v>
      </c>
      <c r="V152" s="211" t="s">
        <v>1203</v>
      </c>
    </row>
    <row r="153" spans="1:22" ht="24">
      <c r="A153" s="87" t="s">
        <v>156</v>
      </c>
      <c r="B153" s="89" t="s">
        <v>960</v>
      </c>
      <c r="C153" s="91" t="s">
        <v>28</v>
      </c>
      <c r="D153" s="87" t="s">
        <v>157</v>
      </c>
      <c r="E153" s="206" t="s">
        <v>1289</v>
      </c>
      <c r="F153" s="206" t="s">
        <v>1289</v>
      </c>
      <c r="G153" s="91" t="s">
        <v>8</v>
      </c>
      <c r="H153" s="87" t="s">
        <v>121</v>
      </c>
      <c r="I153" s="35" t="s">
        <v>15</v>
      </c>
      <c r="J153" s="207" t="s">
        <v>16</v>
      </c>
      <c r="K153" s="207" t="s">
        <v>19</v>
      </c>
      <c r="L153" s="240">
        <v>26</v>
      </c>
      <c r="M153" s="240">
        <v>26</v>
      </c>
      <c r="N153" s="35">
        <v>100</v>
      </c>
      <c r="O153" s="212" t="s">
        <v>62</v>
      </c>
      <c r="P153" s="90" t="s">
        <v>63</v>
      </c>
      <c r="Q153" s="209">
        <v>365.95</v>
      </c>
      <c r="R153" s="90" t="s">
        <v>24</v>
      </c>
      <c r="S153" s="90" t="s">
        <v>31</v>
      </c>
      <c r="T153" s="210" t="s">
        <v>1417</v>
      </c>
      <c r="U153" s="206" t="s">
        <v>1417</v>
      </c>
      <c r="V153" s="225" t="s">
        <v>961</v>
      </c>
    </row>
    <row r="154" spans="1:22" ht="84">
      <c r="A154" s="98" t="s">
        <v>552</v>
      </c>
      <c r="B154" s="90" t="s">
        <v>1202</v>
      </c>
      <c r="C154" s="91" t="s">
        <v>60</v>
      </c>
      <c r="D154" s="98" t="s">
        <v>553</v>
      </c>
      <c r="E154" s="206" t="s">
        <v>1289</v>
      </c>
      <c r="F154" s="206" t="s">
        <v>1289</v>
      </c>
      <c r="G154" s="91" t="s">
        <v>8</v>
      </c>
      <c r="H154" s="98" t="s">
        <v>495</v>
      </c>
      <c r="I154" s="35" t="s">
        <v>812</v>
      </c>
      <c r="J154" s="207" t="s">
        <v>16</v>
      </c>
      <c r="K154" s="207" t="s">
        <v>19</v>
      </c>
      <c r="L154" s="237">
        <v>4003</v>
      </c>
      <c r="M154" s="237">
        <v>3918</v>
      </c>
      <c r="N154" s="35">
        <v>98</v>
      </c>
      <c r="O154" s="212" t="s">
        <v>62</v>
      </c>
      <c r="P154" s="98" t="s">
        <v>340</v>
      </c>
      <c r="Q154" s="209">
        <v>45959.25</v>
      </c>
      <c r="R154" s="98" t="s">
        <v>24</v>
      </c>
      <c r="S154" s="98" t="s">
        <v>31</v>
      </c>
      <c r="T154" s="210" t="s">
        <v>1417</v>
      </c>
      <c r="U154" s="206" t="s">
        <v>1417</v>
      </c>
      <c r="V154" s="211" t="s">
        <v>1203</v>
      </c>
    </row>
    <row r="155" spans="1:22" ht="24">
      <c r="A155" s="98" t="s">
        <v>518</v>
      </c>
      <c r="B155" s="90" t="s">
        <v>1202</v>
      </c>
      <c r="C155" s="91" t="s">
        <v>60</v>
      </c>
      <c r="D155" s="98" t="s">
        <v>519</v>
      </c>
      <c r="E155" s="206" t="s">
        <v>1289</v>
      </c>
      <c r="F155" s="206" t="s">
        <v>1289</v>
      </c>
      <c r="G155" s="91" t="s">
        <v>8</v>
      </c>
      <c r="H155" s="98" t="s">
        <v>495</v>
      </c>
      <c r="I155" s="35" t="s">
        <v>13</v>
      </c>
      <c r="J155" s="207" t="s">
        <v>16</v>
      </c>
      <c r="K155" s="207" t="s">
        <v>19</v>
      </c>
      <c r="L155" s="237">
        <v>3206</v>
      </c>
      <c r="M155" s="237">
        <v>2852</v>
      </c>
      <c r="N155" s="35">
        <v>89</v>
      </c>
      <c r="O155" s="212" t="s">
        <v>62</v>
      </c>
      <c r="P155" s="98" t="s">
        <v>340</v>
      </c>
      <c r="Q155" s="209">
        <v>52968.77</v>
      </c>
      <c r="R155" s="98" t="s">
        <v>24</v>
      </c>
      <c r="S155" s="90" t="s">
        <v>25</v>
      </c>
      <c r="T155" s="210" t="s">
        <v>1417</v>
      </c>
      <c r="U155" s="206" t="s">
        <v>1417</v>
      </c>
      <c r="V155" s="211" t="s">
        <v>1203</v>
      </c>
    </row>
    <row r="156" spans="1:22" ht="24">
      <c r="A156" s="35" t="s">
        <v>194</v>
      </c>
      <c r="B156" s="89" t="s">
        <v>966</v>
      </c>
      <c r="C156" s="105" t="s">
        <v>167</v>
      </c>
      <c r="D156" s="35" t="s">
        <v>195</v>
      </c>
      <c r="E156" s="206" t="s">
        <v>1289</v>
      </c>
      <c r="F156" s="206" t="s">
        <v>1289</v>
      </c>
      <c r="G156" s="35" t="s">
        <v>970</v>
      </c>
      <c r="H156" s="206" t="s">
        <v>1418</v>
      </c>
      <c r="I156" s="35" t="s">
        <v>812</v>
      </c>
      <c r="J156" s="35" t="s">
        <v>16</v>
      </c>
      <c r="K156" s="35" t="s">
        <v>19</v>
      </c>
      <c r="L156" s="223">
        <v>39</v>
      </c>
      <c r="M156" s="223">
        <v>39</v>
      </c>
      <c r="N156" s="35">
        <v>100</v>
      </c>
      <c r="O156" s="212" t="s">
        <v>62</v>
      </c>
      <c r="P156" s="90" t="s">
        <v>62</v>
      </c>
      <c r="Q156" s="209">
        <v>118.4166</v>
      </c>
      <c r="R156" s="35" t="s">
        <v>24</v>
      </c>
      <c r="S156" s="35" t="s">
        <v>31</v>
      </c>
      <c r="T156" s="94" t="s">
        <v>967</v>
      </c>
      <c r="U156" s="206" t="s">
        <v>1417</v>
      </c>
      <c r="V156" s="236" t="s">
        <v>1417</v>
      </c>
    </row>
    <row r="157" spans="1:22" ht="36">
      <c r="A157" s="98" t="s">
        <v>589</v>
      </c>
      <c r="B157" s="90" t="s">
        <v>1202</v>
      </c>
      <c r="C157" s="91" t="s">
        <v>60</v>
      </c>
      <c r="D157" s="98" t="s">
        <v>590</v>
      </c>
      <c r="E157" s="206" t="s">
        <v>1289</v>
      </c>
      <c r="F157" s="206" t="s">
        <v>1289</v>
      </c>
      <c r="G157" s="91" t="s">
        <v>9</v>
      </c>
      <c r="H157" s="98" t="s">
        <v>591</v>
      </c>
      <c r="I157" s="35" t="s">
        <v>13</v>
      </c>
      <c r="J157" s="207" t="s">
        <v>16</v>
      </c>
      <c r="K157" s="207" t="s">
        <v>19</v>
      </c>
      <c r="L157" s="237">
        <v>1627</v>
      </c>
      <c r="M157" s="237">
        <v>1523</v>
      </c>
      <c r="N157" s="35">
        <v>94</v>
      </c>
      <c r="O157" s="212" t="s">
        <v>62</v>
      </c>
      <c r="P157" s="90" t="s">
        <v>63</v>
      </c>
      <c r="Q157" s="209">
        <v>37726.233</v>
      </c>
      <c r="R157" s="98" t="s">
        <v>24</v>
      </c>
      <c r="S157" s="98" t="s">
        <v>37</v>
      </c>
      <c r="T157" s="210" t="s">
        <v>1417</v>
      </c>
      <c r="U157" s="206" t="s">
        <v>1417</v>
      </c>
      <c r="V157" s="211" t="s">
        <v>1203</v>
      </c>
    </row>
    <row r="158" spans="1:22">
      <c r="A158" s="94" t="s">
        <v>1387</v>
      </c>
      <c r="B158" s="90" t="s">
        <v>1309</v>
      </c>
      <c r="C158" s="90" t="s">
        <v>1538</v>
      </c>
      <c r="D158" s="206" t="s">
        <v>1289</v>
      </c>
      <c r="E158" s="206" t="s">
        <v>1289</v>
      </c>
      <c r="F158" s="206" t="s">
        <v>1289</v>
      </c>
      <c r="G158" s="206" t="s">
        <v>1289</v>
      </c>
      <c r="H158" s="206" t="s">
        <v>1418</v>
      </c>
      <c r="I158" s="35" t="s">
        <v>1485</v>
      </c>
      <c r="J158" s="35" t="s">
        <v>16</v>
      </c>
      <c r="K158" s="35" t="s">
        <v>612</v>
      </c>
      <c r="L158" s="35">
        <v>26</v>
      </c>
      <c r="M158" s="35">
        <v>104</v>
      </c>
      <c r="N158" s="206" t="s">
        <v>1289</v>
      </c>
      <c r="O158" s="212" t="s">
        <v>63</v>
      </c>
      <c r="P158" s="206" t="s">
        <v>1289</v>
      </c>
      <c r="Q158" s="209">
        <v>2502.5</v>
      </c>
      <c r="R158" s="206" t="s">
        <v>1289</v>
      </c>
      <c r="S158" s="94" t="s">
        <v>37</v>
      </c>
      <c r="T158" s="206" t="s">
        <v>1289</v>
      </c>
      <c r="U158" s="94" t="s">
        <v>1429</v>
      </c>
      <c r="V158" s="94" t="s">
        <v>1488</v>
      </c>
    </row>
    <row r="159" spans="1:22" ht="156">
      <c r="A159" s="98" t="s">
        <v>520</v>
      </c>
      <c r="B159" s="90" t="s">
        <v>1202</v>
      </c>
      <c r="C159" s="91" t="s">
        <v>60</v>
      </c>
      <c r="D159" s="98" t="s">
        <v>498</v>
      </c>
      <c r="E159" s="206" t="s">
        <v>1289</v>
      </c>
      <c r="F159" s="206" t="s">
        <v>1289</v>
      </c>
      <c r="G159" s="91" t="s">
        <v>8</v>
      </c>
      <c r="H159" s="206" t="s">
        <v>1418</v>
      </c>
      <c r="I159" s="35" t="s">
        <v>13</v>
      </c>
      <c r="J159" s="207" t="s">
        <v>16</v>
      </c>
      <c r="K159" s="207" t="s">
        <v>19</v>
      </c>
      <c r="L159" s="237">
        <v>10</v>
      </c>
      <c r="M159" s="237">
        <v>10</v>
      </c>
      <c r="N159" s="35">
        <v>100</v>
      </c>
      <c r="O159" s="212" t="s">
        <v>62</v>
      </c>
      <c r="P159" s="90" t="s">
        <v>63</v>
      </c>
      <c r="Q159" s="209">
        <v>631.4</v>
      </c>
      <c r="R159" s="98" t="s">
        <v>24</v>
      </c>
      <c r="S159" s="90" t="s">
        <v>25</v>
      </c>
      <c r="T159" s="210" t="s">
        <v>1417</v>
      </c>
      <c r="U159" s="206" t="s">
        <v>1417</v>
      </c>
      <c r="V159" s="211" t="s">
        <v>1203</v>
      </c>
    </row>
    <row r="160" spans="1:22" ht="156">
      <c r="A160" s="98" t="s">
        <v>592</v>
      </c>
      <c r="B160" s="90" t="s">
        <v>1202</v>
      </c>
      <c r="C160" s="91" t="s">
        <v>60</v>
      </c>
      <c r="D160" s="98" t="s">
        <v>498</v>
      </c>
      <c r="E160" s="206" t="s">
        <v>1289</v>
      </c>
      <c r="F160" s="206" t="s">
        <v>1289</v>
      </c>
      <c r="G160" s="91" t="s">
        <v>8</v>
      </c>
      <c r="H160" s="206" t="s">
        <v>1418</v>
      </c>
      <c r="I160" s="35" t="s">
        <v>13</v>
      </c>
      <c r="J160" s="207" t="s">
        <v>16</v>
      </c>
      <c r="K160" s="207" t="s">
        <v>19</v>
      </c>
      <c r="L160" s="237">
        <v>10</v>
      </c>
      <c r="M160" s="237">
        <v>10</v>
      </c>
      <c r="N160" s="35">
        <v>100</v>
      </c>
      <c r="O160" s="212" t="s">
        <v>62</v>
      </c>
      <c r="P160" s="90" t="s">
        <v>63</v>
      </c>
      <c r="Q160" s="209">
        <v>231</v>
      </c>
      <c r="R160" s="98" t="s">
        <v>24</v>
      </c>
      <c r="S160" s="98" t="s">
        <v>37</v>
      </c>
      <c r="T160" s="210" t="s">
        <v>1417</v>
      </c>
      <c r="U160" s="206" t="s">
        <v>1417</v>
      </c>
      <c r="V160" s="211" t="s">
        <v>1203</v>
      </c>
    </row>
    <row r="161" spans="1:22" ht="84">
      <c r="A161" s="98" t="s">
        <v>593</v>
      </c>
      <c r="B161" s="90" t="s">
        <v>1202</v>
      </c>
      <c r="C161" s="91" t="s">
        <v>60</v>
      </c>
      <c r="D161" s="98" t="s">
        <v>594</v>
      </c>
      <c r="E161" s="206" t="s">
        <v>1289</v>
      </c>
      <c r="F161" s="206" t="s">
        <v>1289</v>
      </c>
      <c r="G161" s="91" t="s">
        <v>9</v>
      </c>
      <c r="H161" s="98" t="s">
        <v>584</v>
      </c>
      <c r="I161" s="35" t="s">
        <v>13</v>
      </c>
      <c r="J161" s="207" t="s">
        <v>16</v>
      </c>
      <c r="K161" s="207" t="s">
        <v>19</v>
      </c>
      <c r="L161" s="237">
        <v>362</v>
      </c>
      <c r="M161" s="237">
        <v>349</v>
      </c>
      <c r="N161" s="35">
        <v>96</v>
      </c>
      <c r="O161" s="212" t="s">
        <v>62</v>
      </c>
      <c r="P161" s="90" t="s">
        <v>62</v>
      </c>
      <c r="Q161" s="209">
        <v>7128.3628124999996</v>
      </c>
      <c r="R161" s="98" t="s">
        <v>24</v>
      </c>
      <c r="S161" s="98" t="s">
        <v>37</v>
      </c>
      <c r="T161" s="210" t="s">
        <v>1417</v>
      </c>
      <c r="U161" s="206" t="s">
        <v>1417</v>
      </c>
      <c r="V161" s="211" t="s">
        <v>1203</v>
      </c>
    </row>
    <row r="162" spans="1:22" ht="48">
      <c r="A162" s="94" t="s">
        <v>706</v>
      </c>
      <c r="B162" s="90" t="s">
        <v>1243</v>
      </c>
      <c r="C162" s="89" t="s">
        <v>27</v>
      </c>
      <c r="D162" s="94" t="s">
        <v>707</v>
      </c>
      <c r="E162" s="206" t="s">
        <v>1289</v>
      </c>
      <c r="F162" s="206" t="s">
        <v>1289</v>
      </c>
      <c r="G162" s="91" t="s">
        <v>11</v>
      </c>
      <c r="H162" s="89" t="s">
        <v>686</v>
      </c>
      <c r="I162" s="35" t="s">
        <v>15</v>
      </c>
      <c r="J162" s="207" t="s">
        <v>16</v>
      </c>
      <c r="K162" s="207" t="s">
        <v>612</v>
      </c>
      <c r="L162" s="208">
        <v>1651</v>
      </c>
      <c r="M162" s="208">
        <v>1651</v>
      </c>
      <c r="N162" s="208">
        <v>100</v>
      </c>
      <c r="O162" s="212" t="s">
        <v>62</v>
      </c>
      <c r="P162" s="90" t="s">
        <v>63</v>
      </c>
      <c r="Q162" s="209">
        <v>61128.28</v>
      </c>
      <c r="R162" s="89" t="s">
        <v>24</v>
      </c>
      <c r="S162" s="90" t="s">
        <v>25</v>
      </c>
      <c r="T162" s="210" t="s">
        <v>1417</v>
      </c>
      <c r="U162" s="206" t="s">
        <v>1417</v>
      </c>
      <c r="V162" s="231" t="s">
        <v>622</v>
      </c>
    </row>
    <row r="163" spans="1:22" ht="48">
      <c r="A163" s="94" t="s">
        <v>708</v>
      </c>
      <c r="B163" s="90" t="s">
        <v>1243</v>
      </c>
      <c r="C163" s="89" t="s">
        <v>27</v>
      </c>
      <c r="D163" s="94" t="s">
        <v>709</v>
      </c>
      <c r="E163" s="206" t="s">
        <v>1289</v>
      </c>
      <c r="F163" s="206" t="s">
        <v>1289</v>
      </c>
      <c r="G163" s="91" t="s">
        <v>11</v>
      </c>
      <c r="H163" s="89" t="s">
        <v>686</v>
      </c>
      <c r="I163" s="35" t="s">
        <v>15</v>
      </c>
      <c r="J163" s="207" t="s">
        <v>16</v>
      </c>
      <c r="K163" s="207" t="s">
        <v>612</v>
      </c>
      <c r="L163" s="208">
        <v>13</v>
      </c>
      <c r="M163" s="208">
        <v>13</v>
      </c>
      <c r="N163" s="208">
        <v>100</v>
      </c>
      <c r="O163" s="212" t="s">
        <v>62</v>
      </c>
      <c r="P163" s="90" t="s">
        <v>63</v>
      </c>
      <c r="Q163" s="209">
        <v>1347.71</v>
      </c>
      <c r="R163" s="89" t="s">
        <v>24</v>
      </c>
      <c r="S163" s="90" t="s">
        <v>25</v>
      </c>
      <c r="T163" s="210" t="s">
        <v>1417</v>
      </c>
      <c r="U163" s="206" t="s">
        <v>1417</v>
      </c>
      <c r="V163" s="231" t="s">
        <v>622</v>
      </c>
    </row>
    <row r="164" spans="1:22" ht="48">
      <c r="A164" s="94" t="s">
        <v>710</v>
      </c>
      <c r="B164" s="90" t="s">
        <v>1243</v>
      </c>
      <c r="C164" s="89" t="s">
        <v>27</v>
      </c>
      <c r="D164" s="94" t="s">
        <v>709</v>
      </c>
      <c r="E164" s="206" t="s">
        <v>1289</v>
      </c>
      <c r="F164" s="206" t="s">
        <v>1289</v>
      </c>
      <c r="G164" s="91" t="s">
        <v>11</v>
      </c>
      <c r="H164" s="89" t="s">
        <v>686</v>
      </c>
      <c r="I164" s="35" t="s">
        <v>15</v>
      </c>
      <c r="J164" s="207" t="s">
        <v>16</v>
      </c>
      <c r="K164" s="207" t="s">
        <v>612</v>
      </c>
      <c r="L164" s="208">
        <v>1330</v>
      </c>
      <c r="M164" s="208">
        <v>1330</v>
      </c>
      <c r="N164" s="208">
        <v>100</v>
      </c>
      <c r="O164" s="212" t="s">
        <v>62</v>
      </c>
      <c r="P164" s="90" t="s">
        <v>63</v>
      </c>
      <c r="Q164" s="209">
        <v>137881.1</v>
      </c>
      <c r="R164" s="89" t="s">
        <v>24</v>
      </c>
      <c r="S164" s="90" t="s">
        <v>25</v>
      </c>
      <c r="T164" s="210" t="s">
        <v>1417</v>
      </c>
      <c r="U164" s="206" t="s">
        <v>1417</v>
      </c>
      <c r="V164" s="231" t="s">
        <v>622</v>
      </c>
    </row>
    <row r="165" spans="1:22" ht="48">
      <c r="A165" s="94" t="s">
        <v>1244</v>
      </c>
      <c r="B165" s="90" t="s">
        <v>1243</v>
      </c>
      <c r="C165" s="89" t="s">
        <v>27</v>
      </c>
      <c r="D165" s="94" t="s">
        <v>709</v>
      </c>
      <c r="E165" s="206" t="s">
        <v>1289</v>
      </c>
      <c r="F165" s="206" t="s">
        <v>1289</v>
      </c>
      <c r="G165" s="91" t="s">
        <v>11</v>
      </c>
      <c r="H165" s="89" t="s">
        <v>686</v>
      </c>
      <c r="I165" s="35" t="s">
        <v>15</v>
      </c>
      <c r="J165" s="207" t="s">
        <v>16</v>
      </c>
      <c r="K165" s="207" t="s">
        <v>612</v>
      </c>
      <c r="L165" s="208">
        <v>213</v>
      </c>
      <c r="M165" s="208">
        <v>213</v>
      </c>
      <c r="N165" s="208">
        <v>100</v>
      </c>
      <c r="O165" s="212" t="s">
        <v>62</v>
      </c>
      <c r="P165" s="90" t="s">
        <v>63</v>
      </c>
      <c r="Q165" s="209">
        <v>53627.01</v>
      </c>
      <c r="R165" s="89" t="s">
        <v>24</v>
      </c>
      <c r="S165" s="90" t="s">
        <v>25</v>
      </c>
      <c r="T165" s="210" t="s">
        <v>1417</v>
      </c>
      <c r="U165" s="206" t="s">
        <v>1417</v>
      </c>
      <c r="V165" s="231" t="s">
        <v>622</v>
      </c>
    </row>
    <row r="166" spans="1:22" ht="48">
      <c r="A166" s="94" t="s">
        <v>711</v>
      </c>
      <c r="B166" s="90" t="s">
        <v>1243</v>
      </c>
      <c r="C166" s="89" t="s">
        <v>27</v>
      </c>
      <c r="D166" s="94" t="s">
        <v>709</v>
      </c>
      <c r="E166" s="206" t="s">
        <v>1289</v>
      </c>
      <c r="F166" s="206" t="s">
        <v>1289</v>
      </c>
      <c r="G166" s="91" t="s">
        <v>11</v>
      </c>
      <c r="H166" s="89" t="s">
        <v>686</v>
      </c>
      <c r="I166" s="35" t="s">
        <v>15</v>
      </c>
      <c r="J166" s="207" t="s">
        <v>16</v>
      </c>
      <c r="K166" s="207" t="s">
        <v>612</v>
      </c>
      <c r="L166" s="208">
        <v>39</v>
      </c>
      <c r="M166" s="208">
        <v>39</v>
      </c>
      <c r="N166" s="208">
        <v>100</v>
      </c>
      <c r="O166" s="212" t="s">
        <v>62</v>
      </c>
      <c r="P166" s="90" t="s">
        <v>63</v>
      </c>
      <c r="Q166" s="209">
        <v>5198.3100000000004</v>
      </c>
      <c r="R166" s="89" t="s">
        <v>24</v>
      </c>
      <c r="S166" s="90" t="s">
        <v>25</v>
      </c>
      <c r="T166" s="210" t="s">
        <v>1417</v>
      </c>
      <c r="U166" s="206" t="s">
        <v>1417</v>
      </c>
      <c r="V166" s="231" t="s">
        <v>622</v>
      </c>
    </row>
    <row r="167" spans="1:22" ht="48">
      <c r="A167" s="89" t="s">
        <v>712</v>
      </c>
      <c r="B167" s="90" t="s">
        <v>1243</v>
      </c>
      <c r="C167" s="89" t="s">
        <v>27</v>
      </c>
      <c r="D167" s="89" t="s">
        <v>713</v>
      </c>
      <c r="E167" s="206" t="s">
        <v>1289</v>
      </c>
      <c r="F167" s="206" t="s">
        <v>1289</v>
      </c>
      <c r="G167" s="91" t="s">
        <v>11</v>
      </c>
      <c r="H167" s="89" t="s">
        <v>612</v>
      </c>
      <c r="I167" s="35" t="s">
        <v>15</v>
      </c>
      <c r="J167" s="207" t="s">
        <v>16</v>
      </c>
      <c r="K167" s="207" t="s">
        <v>612</v>
      </c>
      <c r="L167" s="208">
        <v>22</v>
      </c>
      <c r="M167" s="208">
        <v>22</v>
      </c>
      <c r="N167" s="208">
        <v>100</v>
      </c>
      <c r="O167" s="212" t="s">
        <v>62</v>
      </c>
      <c r="P167" s="90" t="s">
        <v>63</v>
      </c>
      <c r="Q167" s="209">
        <v>3584.02</v>
      </c>
      <c r="R167" s="89" t="s">
        <v>24</v>
      </c>
      <c r="S167" s="90" t="s">
        <v>25</v>
      </c>
      <c r="T167" s="210" t="s">
        <v>1417</v>
      </c>
      <c r="U167" s="206" t="s">
        <v>1417</v>
      </c>
      <c r="V167" s="231" t="s">
        <v>622</v>
      </c>
    </row>
    <row r="168" spans="1:22" ht="36">
      <c r="A168" s="94" t="s">
        <v>714</v>
      </c>
      <c r="B168" s="90" t="s">
        <v>1243</v>
      </c>
      <c r="C168" s="94" t="s">
        <v>221</v>
      </c>
      <c r="D168" s="94" t="s">
        <v>632</v>
      </c>
      <c r="E168" s="206" t="s">
        <v>1289</v>
      </c>
      <c r="F168" s="117" t="s">
        <v>1299</v>
      </c>
      <c r="G168" s="91" t="s">
        <v>11</v>
      </c>
      <c r="H168" s="89" t="s">
        <v>612</v>
      </c>
      <c r="I168" s="35" t="s">
        <v>15</v>
      </c>
      <c r="J168" s="207" t="s">
        <v>16</v>
      </c>
      <c r="K168" s="207" t="s">
        <v>612</v>
      </c>
      <c r="L168" s="208">
        <v>22</v>
      </c>
      <c r="M168" s="208">
        <v>22</v>
      </c>
      <c r="N168" s="208">
        <v>100</v>
      </c>
      <c r="O168" s="212" t="s">
        <v>62</v>
      </c>
      <c r="P168" s="90" t="s">
        <v>63</v>
      </c>
      <c r="Q168" s="209">
        <v>20526.66</v>
      </c>
      <c r="R168" s="89" t="s">
        <v>24</v>
      </c>
      <c r="S168" s="90" t="s">
        <v>25</v>
      </c>
      <c r="T168" s="210" t="s">
        <v>1417</v>
      </c>
      <c r="U168" s="206" t="s">
        <v>1417</v>
      </c>
      <c r="V168" s="231" t="s">
        <v>633</v>
      </c>
    </row>
    <row r="169" spans="1:22" ht="24">
      <c r="A169" s="94" t="s">
        <v>1389</v>
      </c>
      <c r="B169" s="90" t="s">
        <v>1309</v>
      </c>
      <c r="C169" s="90" t="s">
        <v>1431</v>
      </c>
      <c r="D169" s="206" t="s">
        <v>1289</v>
      </c>
      <c r="E169" s="206" t="s">
        <v>1289</v>
      </c>
      <c r="F169" s="206" t="s">
        <v>1289</v>
      </c>
      <c r="G169" s="206" t="s">
        <v>1289</v>
      </c>
      <c r="H169" s="206" t="s">
        <v>1418</v>
      </c>
      <c r="I169" s="35" t="s">
        <v>1432</v>
      </c>
      <c r="J169" s="35" t="s">
        <v>16</v>
      </c>
      <c r="K169" s="35" t="s">
        <v>19</v>
      </c>
      <c r="L169" s="35">
        <v>2032</v>
      </c>
      <c r="M169" s="35">
        <v>1791</v>
      </c>
      <c r="N169" s="206" t="s">
        <v>1289</v>
      </c>
      <c r="O169" s="212" t="s">
        <v>62</v>
      </c>
      <c r="P169" s="206" t="s">
        <v>1289</v>
      </c>
      <c r="Q169" s="209">
        <v>17681.125</v>
      </c>
      <c r="R169" s="206" t="s">
        <v>1289</v>
      </c>
      <c r="S169" s="94" t="s">
        <v>37</v>
      </c>
      <c r="T169" s="206" t="s">
        <v>1289</v>
      </c>
      <c r="U169" s="94" t="s">
        <v>1429</v>
      </c>
      <c r="V169" s="94" t="s">
        <v>1433</v>
      </c>
    </row>
    <row r="170" spans="1:22">
      <c r="A170" s="94" t="s">
        <v>1390</v>
      </c>
      <c r="B170" s="90" t="s">
        <v>1309</v>
      </c>
      <c r="C170" s="90" t="s">
        <v>1544</v>
      </c>
      <c r="D170" s="206" t="s">
        <v>1289</v>
      </c>
      <c r="E170" s="206" t="s">
        <v>1289</v>
      </c>
      <c r="F170" s="206" t="s">
        <v>1289</v>
      </c>
      <c r="G170" s="206" t="s">
        <v>1289</v>
      </c>
      <c r="H170" s="206" t="s">
        <v>1418</v>
      </c>
      <c r="I170" s="35" t="s">
        <v>1545</v>
      </c>
      <c r="J170" s="35" t="s">
        <v>16</v>
      </c>
      <c r="K170" s="35" t="s">
        <v>19</v>
      </c>
      <c r="L170" s="35">
        <v>700</v>
      </c>
      <c r="M170" s="35">
        <v>650</v>
      </c>
      <c r="N170" s="206" t="s">
        <v>1289</v>
      </c>
      <c r="O170" s="212" t="s">
        <v>62</v>
      </c>
      <c r="P170" s="206" t="s">
        <v>1289</v>
      </c>
      <c r="Q170" s="209">
        <v>29618</v>
      </c>
      <c r="R170" s="206" t="s">
        <v>1289</v>
      </c>
      <c r="S170" s="94" t="s">
        <v>37</v>
      </c>
      <c r="T170" s="206" t="s">
        <v>1289</v>
      </c>
      <c r="U170" s="94" t="s">
        <v>1429</v>
      </c>
      <c r="V170" s="94" t="s">
        <v>1546</v>
      </c>
    </row>
    <row r="171" spans="1:22" ht="24">
      <c r="A171" s="94" t="s">
        <v>1392</v>
      </c>
      <c r="B171" s="90" t="s">
        <v>1309</v>
      </c>
      <c r="C171" s="90" t="s">
        <v>1431</v>
      </c>
      <c r="D171" s="206" t="s">
        <v>1289</v>
      </c>
      <c r="E171" s="206" t="s">
        <v>1289</v>
      </c>
      <c r="F171" s="206" t="s">
        <v>1289</v>
      </c>
      <c r="G171" s="206" t="s">
        <v>1289</v>
      </c>
      <c r="H171" s="206" t="s">
        <v>1418</v>
      </c>
      <c r="I171" s="35" t="s">
        <v>1432</v>
      </c>
      <c r="J171" s="35" t="s">
        <v>16</v>
      </c>
      <c r="K171" s="35" t="s">
        <v>19</v>
      </c>
      <c r="L171" s="35">
        <v>51</v>
      </c>
      <c r="M171" s="35">
        <v>44</v>
      </c>
      <c r="N171" s="206" t="s">
        <v>1289</v>
      </c>
      <c r="O171" s="212" t="s">
        <v>62</v>
      </c>
      <c r="P171" s="206" t="s">
        <v>1289</v>
      </c>
      <c r="Q171" s="209">
        <v>1610.8500000000001</v>
      </c>
      <c r="R171" s="206" t="s">
        <v>1289</v>
      </c>
      <c r="S171" s="94" t="s">
        <v>37</v>
      </c>
      <c r="T171" s="206" t="s">
        <v>1289</v>
      </c>
      <c r="U171" s="94" t="s">
        <v>1429</v>
      </c>
      <c r="V171" s="94" t="s">
        <v>1433</v>
      </c>
    </row>
    <row r="172" spans="1:22" ht="24">
      <c r="A172" s="94" t="s">
        <v>1393</v>
      </c>
      <c r="B172" s="90" t="s">
        <v>1309</v>
      </c>
      <c r="C172" s="90" t="s">
        <v>1431</v>
      </c>
      <c r="D172" s="206" t="s">
        <v>1289</v>
      </c>
      <c r="E172" s="206" t="s">
        <v>1289</v>
      </c>
      <c r="F172" s="206" t="s">
        <v>1289</v>
      </c>
      <c r="G172" s="206" t="s">
        <v>1289</v>
      </c>
      <c r="H172" s="206" t="s">
        <v>1418</v>
      </c>
      <c r="I172" s="35" t="s">
        <v>1432</v>
      </c>
      <c r="J172" s="35" t="s">
        <v>16</v>
      </c>
      <c r="K172" s="35" t="s">
        <v>19</v>
      </c>
      <c r="L172" s="35">
        <v>30</v>
      </c>
      <c r="M172" s="35">
        <v>27</v>
      </c>
      <c r="N172" s="206" t="s">
        <v>1289</v>
      </c>
      <c r="O172" s="212" t="s">
        <v>62</v>
      </c>
      <c r="P172" s="206" t="s">
        <v>1289</v>
      </c>
      <c r="Q172" s="209">
        <v>1270.125</v>
      </c>
      <c r="R172" s="206" t="s">
        <v>1289</v>
      </c>
      <c r="S172" s="94" t="s">
        <v>37</v>
      </c>
      <c r="T172" s="206" t="s">
        <v>1289</v>
      </c>
      <c r="U172" s="94" t="s">
        <v>1429</v>
      </c>
      <c r="V172" s="94" t="s">
        <v>1433</v>
      </c>
    </row>
    <row r="173" spans="1:22" ht="36">
      <c r="A173" s="296" t="s">
        <v>92</v>
      </c>
      <c r="B173" s="89" t="s">
        <v>907</v>
      </c>
      <c r="C173" s="91" t="s">
        <v>60</v>
      </c>
      <c r="D173" s="87" t="s">
        <v>97</v>
      </c>
      <c r="E173" s="206" t="s">
        <v>1289</v>
      </c>
      <c r="F173" s="117" t="s">
        <v>1299</v>
      </c>
      <c r="G173" s="91" t="s">
        <v>10</v>
      </c>
      <c r="H173" s="206" t="s">
        <v>1418</v>
      </c>
      <c r="I173" s="35" t="s">
        <v>15</v>
      </c>
      <c r="J173" s="207" t="s">
        <v>16</v>
      </c>
      <c r="K173" s="207" t="s">
        <v>612</v>
      </c>
      <c r="L173" s="208">
        <v>444</v>
      </c>
      <c r="M173" s="208">
        <v>444</v>
      </c>
      <c r="N173" s="35">
        <v>100</v>
      </c>
      <c r="O173" s="212" t="s">
        <v>62</v>
      </c>
      <c r="P173" s="90" t="s">
        <v>63</v>
      </c>
      <c r="Q173" s="209" t="e">
        <v>#N/A</v>
      </c>
      <c r="R173" s="90" t="s">
        <v>24</v>
      </c>
      <c r="S173" s="90" t="s">
        <v>37</v>
      </c>
      <c r="T173" s="89">
        <v>2011</v>
      </c>
      <c r="U173" s="206" t="s">
        <v>1417</v>
      </c>
      <c r="V173" s="211" t="s">
        <v>93</v>
      </c>
    </row>
    <row r="174" spans="1:22">
      <c r="A174" s="94" t="s">
        <v>1394</v>
      </c>
      <c r="B174" s="90" t="s">
        <v>1309</v>
      </c>
      <c r="C174" s="90" t="s">
        <v>1431</v>
      </c>
      <c r="D174" s="206" t="s">
        <v>1289</v>
      </c>
      <c r="E174" s="206" t="s">
        <v>1289</v>
      </c>
      <c r="F174" s="206" t="s">
        <v>1289</v>
      </c>
      <c r="G174" s="206" t="s">
        <v>1289</v>
      </c>
      <c r="H174" s="206" t="s">
        <v>1418</v>
      </c>
      <c r="I174" s="35" t="s">
        <v>1432</v>
      </c>
      <c r="J174" s="35" t="s">
        <v>16</v>
      </c>
      <c r="K174" s="35" t="s">
        <v>19</v>
      </c>
      <c r="L174" s="35">
        <v>897</v>
      </c>
      <c r="M174" s="35">
        <v>779</v>
      </c>
      <c r="N174" s="206" t="s">
        <v>1289</v>
      </c>
      <c r="O174" s="212" t="s">
        <v>62</v>
      </c>
      <c r="P174" s="206" t="s">
        <v>1289</v>
      </c>
      <c r="Q174" s="209">
        <v>4047.3125</v>
      </c>
      <c r="R174" s="206" t="s">
        <v>1289</v>
      </c>
      <c r="S174" s="94" t="s">
        <v>37</v>
      </c>
      <c r="T174" s="206" t="s">
        <v>1289</v>
      </c>
      <c r="U174" s="94" t="s">
        <v>1429</v>
      </c>
      <c r="V174" s="94" t="s">
        <v>1433</v>
      </c>
    </row>
    <row r="175" spans="1:22" ht="24">
      <c r="A175" s="94" t="s">
        <v>1395</v>
      </c>
      <c r="B175" s="90" t="s">
        <v>1309</v>
      </c>
      <c r="C175" s="90" t="s">
        <v>1431</v>
      </c>
      <c r="D175" s="206" t="s">
        <v>1289</v>
      </c>
      <c r="E175" s="206" t="s">
        <v>1289</v>
      </c>
      <c r="F175" s="206" t="s">
        <v>1289</v>
      </c>
      <c r="G175" s="206" t="s">
        <v>1289</v>
      </c>
      <c r="H175" s="206" t="s">
        <v>1418</v>
      </c>
      <c r="I175" s="35" t="s">
        <v>1432</v>
      </c>
      <c r="J175" s="35" t="s">
        <v>16</v>
      </c>
      <c r="K175" s="35" t="s">
        <v>19</v>
      </c>
      <c r="L175" s="35">
        <v>4</v>
      </c>
      <c r="M175" s="35">
        <v>4</v>
      </c>
      <c r="N175" s="206" t="s">
        <v>1289</v>
      </c>
      <c r="O175" s="212" t="s">
        <v>62</v>
      </c>
      <c r="P175" s="206" t="s">
        <v>1289</v>
      </c>
      <c r="Q175" s="209">
        <v>75</v>
      </c>
      <c r="R175" s="206" t="s">
        <v>1289</v>
      </c>
      <c r="S175" s="94" t="s">
        <v>37</v>
      </c>
      <c r="T175" s="206" t="s">
        <v>1289</v>
      </c>
      <c r="U175" s="94" t="s">
        <v>1429</v>
      </c>
      <c r="V175" s="94" t="s">
        <v>1433</v>
      </c>
    </row>
    <row r="176" spans="1:22" ht="24">
      <c r="A176" s="94" t="s">
        <v>1396</v>
      </c>
      <c r="B176" s="90" t="s">
        <v>1309</v>
      </c>
      <c r="C176" s="90" t="s">
        <v>1431</v>
      </c>
      <c r="D176" s="206" t="s">
        <v>1289</v>
      </c>
      <c r="E176" s="206" t="s">
        <v>1289</v>
      </c>
      <c r="F176" s="206" t="s">
        <v>1289</v>
      </c>
      <c r="G176" s="206" t="s">
        <v>1289</v>
      </c>
      <c r="H176" s="206" t="s">
        <v>1418</v>
      </c>
      <c r="I176" s="35" t="s">
        <v>1432</v>
      </c>
      <c r="J176" s="35" t="s">
        <v>16</v>
      </c>
      <c r="K176" s="35" t="s">
        <v>19</v>
      </c>
      <c r="L176" s="35">
        <v>4</v>
      </c>
      <c r="M176" s="35">
        <v>4</v>
      </c>
      <c r="N176" s="206" t="s">
        <v>1289</v>
      </c>
      <c r="O176" s="212" t="s">
        <v>62</v>
      </c>
      <c r="P176" s="206" t="s">
        <v>1289</v>
      </c>
      <c r="Q176" s="209">
        <v>383</v>
      </c>
      <c r="R176" s="206" t="s">
        <v>1289</v>
      </c>
      <c r="S176" s="94" t="s">
        <v>37</v>
      </c>
      <c r="T176" s="206" t="s">
        <v>1289</v>
      </c>
      <c r="U176" s="94" t="s">
        <v>1429</v>
      </c>
      <c r="V176" s="94" t="s">
        <v>1433</v>
      </c>
    </row>
    <row r="177" spans="1:22" ht="24">
      <c r="A177" s="94" t="s">
        <v>1398</v>
      </c>
      <c r="B177" s="90" t="s">
        <v>1309</v>
      </c>
      <c r="C177" s="90" t="s">
        <v>1431</v>
      </c>
      <c r="D177" s="206" t="s">
        <v>1289</v>
      </c>
      <c r="E177" s="206" t="s">
        <v>1289</v>
      </c>
      <c r="F177" s="206" t="s">
        <v>1289</v>
      </c>
      <c r="G177" s="206" t="s">
        <v>1289</v>
      </c>
      <c r="H177" s="206" t="s">
        <v>1418</v>
      </c>
      <c r="I177" s="35" t="s">
        <v>1432</v>
      </c>
      <c r="J177" s="35" t="s">
        <v>16</v>
      </c>
      <c r="K177" s="35" t="s">
        <v>19</v>
      </c>
      <c r="L177" s="35">
        <v>134</v>
      </c>
      <c r="M177" s="35">
        <v>103</v>
      </c>
      <c r="N177" s="206" t="s">
        <v>1289</v>
      </c>
      <c r="O177" s="212" t="s">
        <v>62</v>
      </c>
      <c r="P177" s="206" t="s">
        <v>1289</v>
      </c>
      <c r="Q177" s="209">
        <v>1414.875</v>
      </c>
      <c r="R177" s="206" t="s">
        <v>1289</v>
      </c>
      <c r="S177" s="94" t="s">
        <v>1548</v>
      </c>
      <c r="T177" s="206" t="s">
        <v>1289</v>
      </c>
      <c r="U177" s="94" t="s">
        <v>1429</v>
      </c>
      <c r="V177" s="94" t="s">
        <v>1433</v>
      </c>
    </row>
    <row r="178" spans="1:22" ht="96">
      <c r="A178" s="98" t="s">
        <v>521</v>
      </c>
      <c r="B178" s="90" t="s">
        <v>1202</v>
      </c>
      <c r="C178" s="91" t="s">
        <v>60</v>
      </c>
      <c r="D178" s="98" t="s">
        <v>522</v>
      </c>
      <c r="E178" s="206" t="s">
        <v>1289</v>
      </c>
      <c r="F178" s="206" t="s">
        <v>1289</v>
      </c>
      <c r="G178" s="91" t="s">
        <v>8</v>
      </c>
      <c r="H178" s="98" t="s">
        <v>523</v>
      </c>
      <c r="I178" s="35" t="s">
        <v>13</v>
      </c>
      <c r="J178" s="207" t="s">
        <v>16</v>
      </c>
      <c r="K178" s="207" t="s">
        <v>19</v>
      </c>
      <c r="L178" s="237">
        <v>3997</v>
      </c>
      <c r="M178" s="237">
        <v>3705</v>
      </c>
      <c r="N178" s="35">
        <v>93</v>
      </c>
      <c r="O178" s="212" t="s">
        <v>62</v>
      </c>
      <c r="P178" s="90" t="s">
        <v>62</v>
      </c>
      <c r="Q178" s="209">
        <v>130412.56783151474</v>
      </c>
      <c r="R178" s="98" t="s">
        <v>24</v>
      </c>
      <c r="S178" s="90" t="s">
        <v>25</v>
      </c>
      <c r="T178" s="210" t="s">
        <v>1417</v>
      </c>
      <c r="U178" s="206" t="s">
        <v>1417</v>
      </c>
      <c r="V178" s="211" t="s">
        <v>1203</v>
      </c>
    </row>
    <row r="179" spans="1:22" ht="54" customHeight="1">
      <c r="A179" s="103" t="s">
        <v>356</v>
      </c>
      <c r="B179" s="98" t="s">
        <v>1019</v>
      </c>
      <c r="C179" s="35" t="s">
        <v>100</v>
      </c>
      <c r="D179" s="35" t="s">
        <v>1028</v>
      </c>
      <c r="E179" s="119" t="s">
        <v>1299</v>
      </c>
      <c r="F179" s="206" t="s">
        <v>1289</v>
      </c>
      <c r="G179" s="35" t="s">
        <v>8</v>
      </c>
      <c r="H179" s="35" t="s">
        <v>336</v>
      </c>
      <c r="I179" s="35" t="s">
        <v>15</v>
      </c>
      <c r="J179" s="35" t="s">
        <v>16</v>
      </c>
      <c r="K179" s="35" t="s">
        <v>19</v>
      </c>
      <c r="L179" s="223">
        <v>17500</v>
      </c>
      <c r="M179" s="223">
        <v>17500</v>
      </c>
      <c r="N179" s="35">
        <v>100</v>
      </c>
      <c r="O179" s="212" t="s">
        <v>62</v>
      </c>
      <c r="P179" s="90" t="s">
        <v>62</v>
      </c>
      <c r="Q179" s="209">
        <v>36041.300000000003</v>
      </c>
      <c r="R179" s="35" t="s">
        <v>24</v>
      </c>
      <c r="S179" s="35" t="s">
        <v>37</v>
      </c>
      <c r="T179" s="210" t="s">
        <v>1417</v>
      </c>
      <c r="U179" s="206" t="s">
        <v>1417</v>
      </c>
      <c r="V179" s="35" t="s">
        <v>337</v>
      </c>
    </row>
    <row r="180" spans="1:22" ht="24">
      <c r="A180" s="35" t="s">
        <v>200</v>
      </c>
      <c r="B180" s="89" t="s">
        <v>966</v>
      </c>
      <c r="C180" s="105" t="s">
        <v>167</v>
      </c>
      <c r="D180" s="35" t="s">
        <v>987</v>
      </c>
      <c r="E180" s="206" t="s">
        <v>1289</v>
      </c>
      <c r="F180" s="206" t="s">
        <v>1289</v>
      </c>
      <c r="G180" s="35" t="s">
        <v>970</v>
      </c>
      <c r="H180" s="206" t="s">
        <v>1418</v>
      </c>
      <c r="I180" s="35" t="s">
        <v>812</v>
      </c>
      <c r="J180" s="35" t="s">
        <v>16</v>
      </c>
      <c r="K180" s="35" t="s">
        <v>19</v>
      </c>
      <c r="L180" s="223">
        <v>96</v>
      </c>
      <c r="M180" s="223">
        <v>96</v>
      </c>
      <c r="N180" s="35">
        <v>100</v>
      </c>
      <c r="O180" s="212" t="s">
        <v>62</v>
      </c>
      <c r="P180" s="90" t="s">
        <v>62</v>
      </c>
      <c r="Q180" s="209">
        <v>291.41660000000002</v>
      </c>
      <c r="R180" s="35" t="s">
        <v>24</v>
      </c>
      <c r="S180" s="35" t="s">
        <v>31</v>
      </c>
      <c r="T180" s="94" t="s">
        <v>967</v>
      </c>
      <c r="U180" s="206" t="s">
        <v>1417</v>
      </c>
      <c r="V180" s="236" t="s">
        <v>1417</v>
      </c>
    </row>
    <row r="181" spans="1:22" ht="67.5" customHeight="1">
      <c r="A181" s="89" t="s">
        <v>719</v>
      </c>
      <c r="B181" s="90" t="s">
        <v>1243</v>
      </c>
      <c r="C181" s="89" t="s">
        <v>23</v>
      </c>
      <c r="D181" s="94" t="s">
        <v>720</v>
      </c>
      <c r="E181" s="206" t="s">
        <v>1289</v>
      </c>
      <c r="F181" s="117" t="s">
        <v>1299</v>
      </c>
      <c r="G181" s="91" t="s">
        <v>11</v>
      </c>
      <c r="H181" s="89" t="s">
        <v>612</v>
      </c>
      <c r="I181" s="35" t="s">
        <v>15</v>
      </c>
      <c r="J181" s="207" t="s">
        <v>16</v>
      </c>
      <c r="K181" s="207" t="s">
        <v>612</v>
      </c>
      <c r="L181" s="208">
        <v>32</v>
      </c>
      <c r="M181" s="208">
        <v>32</v>
      </c>
      <c r="N181" s="208">
        <v>100</v>
      </c>
      <c r="O181" s="212" t="s">
        <v>62</v>
      </c>
      <c r="P181" s="90" t="s">
        <v>63</v>
      </c>
      <c r="Q181" s="209">
        <v>18675.41</v>
      </c>
      <c r="R181" s="89" t="s">
        <v>24</v>
      </c>
      <c r="S181" s="90" t="s">
        <v>25</v>
      </c>
      <c r="T181" s="210" t="s">
        <v>1417</v>
      </c>
      <c r="U181" s="206" t="s">
        <v>1417</v>
      </c>
      <c r="V181" s="231" t="s">
        <v>625</v>
      </c>
    </row>
    <row r="182" spans="1:22" ht="54.75" customHeight="1">
      <c r="A182" s="89" t="s">
        <v>721</v>
      </c>
      <c r="B182" s="90" t="s">
        <v>1243</v>
      </c>
      <c r="C182" s="89" t="s">
        <v>23</v>
      </c>
      <c r="D182" s="94" t="s">
        <v>722</v>
      </c>
      <c r="E182" s="206" t="s">
        <v>1289</v>
      </c>
      <c r="F182" s="117" t="s">
        <v>1299</v>
      </c>
      <c r="G182" s="91" t="s">
        <v>11</v>
      </c>
      <c r="H182" s="89" t="s">
        <v>612</v>
      </c>
      <c r="I182" s="35" t="s">
        <v>15</v>
      </c>
      <c r="J182" s="207" t="s">
        <v>16</v>
      </c>
      <c r="K182" s="207" t="s">
        <v>612</v>
      </c>
      <c r="L182" s="208">
        <v>32</v>
      </c>
      <c r="M182" s="208">
        <v>32</v>
      </c>
      <c r="N182" s="208">
        <v>100</v>
      </c>
      <c r="O182" s="212" t="s">
        <v>62</v>
      </c>
      <c r="P182" s="90" t="s">
        <v>63</v>
      </c>
      <c r="Q182" s="209">
        <v>35692.1</v>
      </c>
      <c r="R182" s="89" t="s">
        <v>24</v>
      </c>
      <c r="S182" s="90" t="s">
        <v>25</v>
      </c>
      <c r="T182" s="210" t="s">
        <v>1417</v>
      </c>
      <c r="U182" s="206" t="s">
        <v>1417</v>
      </c>
      <c r="V182" s="231" t="s">
        <v>625</v>
      </c>
    </row>
    <row r="183" spans="1:22" ht="48">
      <c r="A183" s="103" t="s">
        <v>357</v>
      </c>
      <c r="B183" s="98" t="s">
        <v>1019</v>
      </c>
      <c r="C183" s="35" t="s">
        <v>100</v>
      </c>
      <c r="D183" s="35" t="s">
        <v>358</v>
      </c>
      <c r="E183" s="119" t="s">
        <v>1299</v>
      </c>
      <c r="F183" s="206" t="s">
        <v>1289</v>
      </c>
      <c r="G183" s="35" t="s">
        <v>9</v>
      </c>
      <c r="H183" s="35" t="s">
        <v>336</v>
      </c>
      <c r="I183" s="35" t="s">
        <v>13</v>
      </c>
      <c r="J183" s="35" t="s">
        <v>16</v>
      </c>
      <c r="K183" s="35" t="s">
        <v>19</v>
      </c>
      <c r="L183" s="223">
        <v>61</v>
      </c>
      <c r="M183" s="223">
        <v>61</v>
      </c>
      <c r="N183" s="35">
        <v>100</v>
      </c>
      <c r="O183" s="212" t="s">
        <v>62</v>
      </c>
      <c r="P183" s="90" t="s">
        <v>62</v>
      </c>
      <c r="Q183" s="209">
        <v>228.1935</v>
      </c>
      <c r="R183" s="35" t="s">
        <v>24</v>
      </c>
      <c r="S183" s="35" t="s">
        <v>37</v>
      </c>
      <c r="T183" s="210" t="s">
        <v>1417</v>
      </c>
      <c r="U183" s="206" t="s">
        <v>1417</v>
      </c>
      <c r="V183" s="35" t="s">
        <v>337</v>
      </c>
    </row>
    <row r="184" spans="1:22" ht="24">
      <c r="A184" s="89" t="s">
        <v>287</v>
      </c>
      <c r="B184" s="90" t="s">
        <v>1295</v>
      </c>
      <c r="C184" s="89" t="s">
        <v>27</v>
      </c>
      <c r="D184" s="89" t="s">
        <v>288</v>
      </c>
      <c r="E184" s="239" t="s">
        <v>1299</v>
      </c>
      <c r="F184" s="206" t="s">
        <v>1289</v>
      </c>
      <c r="G184" s="91" t="s">
        <v>10</v>
      </c>
      <c r="H184" s="89" t="s">
        <v>229</v>
      </c>
      <c r="I184" s="35" t="s">
        <v>15</v>
      </c>
      <c r="J184" s="207" t="s">
        <v>16</v>
      </c>
      <c r="K184" s="90" t="s">
        <v>612</v>
      </c>
      <c r="L184" s="208">
        <v>51</v>
      </c>
      <c r="M184" s="208">
        <v>51</v>
      </c>
      <c r="N184" s="35">
        <v>100</v>
      </c>
      <c r="O184" s="35" t="s">
        <v>63</v>
      </c>
      <c r="P184" s="90" t="s">
        <v>63</v>
      </c>
      <c r="Q184" s="209" t="e">
        <v>#N/A</v>
      </c>
      <c r="R184" s="89" t="s">
        <v>24</v>
      </c>
      <c r="S184" s="89" t="s">
        <v>223</v>
      </c>
      <c r="T184" s="210" t="s">
        <v>1417</v>
      </c>
      <c r="U184" s="206" t="s">
        <v>1417</v>
      </c>
      <c r="V184" s="211" t="s">
        <v>215</v>
      </c>
    </row>
    <row r="185" spans="1:22" ht="60">
      <c r="A185" s="35" t="s">
        <v>1047</v>
      </c>
      <c r="B185" s="89" t="s">
        <v>1031</v>
      </c>
      <c r="C185" s="35" t="s">
        <v>221</v>
      </c>
      <c r="D185" s="35" t="s">
        <v>1048</v>
      </c>
      <c r="E185" s="225" t="s">
        <v>1299</v>
      </c>
      <c r="F185" s="206" t="s">
        <v>1289</v>
      </c>
      <c r="G185" s="35" t="s">
        <v>10</v>
      </c>
      <c r="H185" s="206" t="s">
        <v>1418</v>
      </c>
      <c r="I185" s="35" t="s">
        <v>15</v>
      </c>
      <c r="J185" s="35" t="s">
        <v>16</v>
      </c>
      <c r="K185" s="35" t="s">
        <v>612</v>
      </c>
      <c r="L185" s="223">
        <v>152</v>
      </c>
      <c r="M185" s="223">
        <v>152</v>
      </c>
      <c r="N185" s="35">
        <v>100</v>
      </c>
      <c r="O185" s="212" t="s">
        <v>62</v>
      </c>
      <c r="P185" s="90" t="s">
        <v>63</v>
      </c>
      <c r="Q185" s="209">
        <v>104864</v>
      </c>
      <c r="R185" s="35" t="s">
        <v>24</v>
      </c>
      <c r="S185" s="90" t="s">
        <v>25</v>
      </c>
      <c r="T185" s="210" t="s">
        <v>1417</v>
      </c>
      <c r="U185" s="206" t="s">
        <v>1417</v>
      </c>
      <c r="V185" s="35" t="s">
        <v>1036</v>
      </c>
    </row>
    <row r="186" spans="1:22" ht="36">
      <c r="A186" s="89" t="s">
        <v>291</v>
      </c>
      <c r="B186" s="90" t="s">
        <v>1295</v>
      </c>
      <c r="C186" s="89" t="s">
        <v>27</v>
      </c>
      <c r="D186" s="89" t="s">
        <v>292</v>
      </c>
      <c r="E186" s="206" t="s">
        <v>1289</v>
      </c>
      <c r="F186" s="206" t="s">
        <v>1289</v>
      </c>
      <c r="G186" s="91" t="s">
        <v>10</v>
      </c>
      <c r="H186" s="105" t="s">
        <v>293</v>
      </c>
      <c r="I186" s="35" t="s">
        <v>15</v>
      </c>
      <c r="J186" s="207" t="s">
        <v>16</v>
      </c>
      <c r="K186" s="90" t="s">
        <v>612</v>
      </c>
      <c r="L186" s="208">
        <v>72000</v>
      </c>
      <c r="M186" s="208">
        <v>72000</v>
      </c>
      <c r="N186" s="35">
        <v>100</v>
      </c>
      <c r="O186" s="212" t="s">
        <v>62</v>
      </c>
      <c r="P186" s="90" t="s">
        <v>63</v>
      </c>
      <c r="Q186" s="209" t="e">
        <v>#N/A</v>
      </c>
      <c r="R186" s="89" t="s">
        <v>24</v>
      </c>
      <c r="S186" s="89" t="s">
        <v>294</v>
      </c>
      <c r="T186" s="210" t="s">
        <v>1417</v>
      </c>
      <c r="U186" s="206" t="s">
        <v>1417</v>
      </c>
      <c r="V186" s="211" t="s">
        <v>215</v>
      </c>
    </row>
    <row r="187" spans="1:22" ht="36">
      <c r="A187" s="89" t="s">
        <v>295</v>
      </c>
      <c r="B187" s="90" t="s">
        <v>1295</v>
      </c>
      <c r="C187" s="89" t="s">
        <v>27</v>
      </c>
      <c r="D187" s="89" t="s">
        <v>296</v>
      </c>
      <c r="E187" s="206" t="s">
        <v>1289</v>
      </c>
      <c r="F187" s="206" t="s">
        <v>1289</v>
      </c>
      <c r="G187" s="91" t="s">
        <v>10</v>
      </c>
      <c r="H187" s="89" t="s">
        <v>297</v>
      </c>
      <c r="I187" s="35" t="s">
        <v>15</v>
      </c>
      <c r="J187" s="207" t="s">
        <v>16</v>
      </c>
      <c r="K187" s="90" t="s">
        <v>612</v>
      </c>
      <c r="L187" s="208">
        <v>3000</v>
      </c>
      <c r="M187" s="208">
        <v>3000</v>
      </c>
      <c r="N187" s="35">
        <v>100</v>
      </c>
      <c r="O187" s="212" t="s">
        <v>62</v>
      </c>
      <c r="P187" s="90" t="s">
        <v>63</v>
      </c>
      <c r="Q187" s="209" t="e">
        <v>#N/A</v>
      </c>
      <c r="R187" s="89" t="s">
        <v>24</v>
      </c>
      <c r="S187" s="90" t="s">
        <v>25</v>
      </c>
      <c r="T187" s="210" t="s">
        <v>1417</v>
      </c>
      <c r="U187" s="206" t="s">
        <v>1417</v>
      </c>
      <c r="V187" s="211" t="s">
        <v>215</v>
      </c>
    </row>
    <row r="188" spans="1:22" s="189" customFormat="1">
      <c r="A188" s="89" t="s">
        <v>298</v>
      </c>
      <c r="B188" s="90" t="s">
        <v>1295</v>
      </c>
      <c r="C188" s="89" t="s">
        <v>27</v>
      </c>
      <c r="D188" s="89" t="s">
        <v>299</v>
      </c>
      <c r="E188" s="286" t="s">
        <v>1299</v>
      </c>
      <c r="F188" s="206" t="s">
        <v>1289</v>
      </c>
      <c r="G188" s="91" t="s">
        <v>10</v>
      </c>
      <c r="H188" s="249" t="s">
        <v>229</v>
      </c>
      <c r="I188" s="35" t="s">
        <v>15</v>
      </c>
      <c r="J188" s="207" t="s">
        <v>16</v>
      </c>
      <c r="K188" s="90" t="s">
        <v>612</v>
      </c>
      <c r="L188" s="208">
        <v>152</v>
      </c>
      <c r="M188" s="208">
        <v>152</v>
      </c>
      <c r="N188" s="35">
        <v>100</v>
      </c>
      <c r="O188" s="285" t="s">
        <v>62</v>
      </c>
      <c r="P188" s="90" t="s">
        <v>63</v>
      </c>
      <c r="Q188" s="209" t="e">
        <v>#N/A</v>
      </c>
      <c r="R188" s="89" t="s">
        <v>24</v>
      </c>
      <c r="S188" s="90" t="s">
        <v>25</v>
      </c>
      <c r="T188" s="210" t="s">
        <v>1417</v>
      </c>
      <c r="U188" s="206" t="s">
        <v>1417</v>
      </c>
      <c r="V188" s="211" t="s">
        <v>215</v>
      </c>
    </row>
    <row r="189" spans="1:22" s="189" customFormat="1" ht="36">
      <c r="A189" s="89" t="s">
        <v>300</v>
      </c>
      <c r="B189" s="90" t="s">
        <v>1295</v>
      </c>
      <c r="C189" s="89" t="s">
        <v>27</v>
      </c>
      <c r="D189" s="89" t="s">
        <v>301</v>
      </c>
      <c r="E189" s="239" t="s">
        <v>1299</v>
      </c>
      <c r="F189" s="206" t="s">
        <v>1289</v>
      </c>
      <c r="G189" s="91" t="s">
        <v>10</v>
      </c>
      <c r="H189" s="89" t="s">
        <v>229</v>
      </c>
      <c r="I189" s="35" t="s">
        <v>15</v>
      </c>
      <c r="J189" s="207" t="s">
        <v>16</v>
      </c>
      <c r="K189" s="90" t="s">
        <v>612</v>
      </c>
      <c r="L189" s="208">
        <v>152</v>
      </c>
      <c r="M189" s="208">
        <v>152</v>
      </c>
      <c r="N189" s="35">
        <v>100</v>
      </c>
      <c r="O189" s="187" t="s">
        <v>63</v>
      </c>
      <c r="P189" s="90" t="s">
        <v>63</v>
      </c>
      <c r="Q189" s="209" t="e">
        <v>#N/A</v>
      </c>
      <c r="R189" s="89" t="s">
        <v>24</v>
      </c>
      <c r="S189" s="90" t="s">
        <v>25</v>
      </c>
      <c r="T189" s="210" t="s">
        <v>1417</v>
      </c>
      <c r="U189" s="206" t="s">
        <v>1417</v>
      </c>
      <c r="V189" s="211" t="s">
        <v>215</v>
      </c>
    </row>
    <row r="190" spans="1:22" s="189" customFormat="1" ht="24">
      <c r="A190" s="89" t="s">
        <v>302</v>
      </c>
      <c r="B190" s="90" t="s">
        <v>1295</v>
      </c>
      <c r="C190" s="89" t="s">
        <v>27</v>
      </c>
      <c r="D190" s="89" t="s">
        <v>303</v>
      </c>
      <c r="E190" s="206" t="s">
        <v>1289</v>
      </c>
      <c r="F190" s="206" t="s">
        <v>1289</v>
      </c>
      <c r="G190" s="91" t="s">
        <v>10</v>
      </c>
      <c r="H190" s="249" t="s">
        <v>229</v>
      </c>
      <c r="I190" s="35" t="s">
        <v>15</v>
      </c>
      <c r="J190" s="207" t="s">
        <v>16</v>
      </c>
      <c r="K190" s="90" t="s">
        <v>612</v>
      </c>
      <c r="L190" s="215">
        <v>152</v>
      </c>
      <c r="M190" s="215">
        <v>152</v>
      </c>
      <c r="N190" s="35">
        <v>100</v>
      </c>
      <c r="O190" s="187" t="s">
        <v>63</v>
      </c>
      <c r="P190" s="90" t="s">
        <v>63</v>
      </c>
      <c r="Q190" s="209" t="e">
        <v>#N/A</v>
      </c>
      <c r="R190" s="249" t="s">
        <v>24</v>
      </c>
      <c r="S190" s="90" t="s">
        <v>25</v>
      </c>
      <c r="T190" s="210" t="s">
        <v>1417</v>
      </c>
      <c r="U190" s="206" t="s">
        <v>1417</v>
      </c>
      <c r="V190" s="211" t="s">
        <v>215</v>
      </c>
    </row>
    <row r="191" spans="1:22" s="189" customFormat="1" ht="36">
      <c r="A191" s="89" t="s">
        <v>305</v>
      </c>
      <c r="B191" s="90" t="s">
        <v>1295</v>
      </c>
      <c r="C191" s="89" t="s">
        <v>27</v>
      </c>
      <c r="D191" s="89" t="s">
        <v>306</v>
      </c>
      <c r="E191" s="239" t="s">
        <v>1299</v>
      </c>
      <c r="F191" s="206" t="s">
        <v>1289</v>
      </c>
      <c r="G191" s="91" t="s">
        <v>10</v>
      </c>
      <c r="H191" s="206" t="s">
        <v>1418</v>
      </c>
      <c r="I191" s="35" t="s">
        <v>15</v>
      </c>
      <c r="J191" s="207" t="s">
        <v>16</v>
      </c>
      <c r="K191" s="90" t="s">
        <v>612</v>
      </c>
      <c r="L191" s="208">
        <v>152</v>
      </c>
      <c r="M191" s="208">
        <v>152</v>
      </c>
      <c r="N191" s="35">
        <v>100</v>
      </c>
      <c r="O191" s="285" t="s">
        <v>62</v>
      </c>
      <c r="P191" s="90" t="s">
        <v>63</v>
      </c>
      <c r="Q191" s="209" t="e">
        <v>#N/A</v>
      </c>
      <c r="R191" s="89" t="s">
        <v>24</v>
      </c>
      <c r="S191" s="90" t="s">
        <v>25</v>
      </c>
      <c r="T191" s="210" t="s">
        <v>1417</v>
      </c>
      <c r="U191" s="206" t="s">
        <v>1417</v>
      </c>
      <c r="V191" s="211" t="s">
        <v>215</v>
      </c>
    </row>
    <row r="192" spans="1:22" s="189" customFormat="1">
      <c r="A192" s="89" t="s">
        <v>307</v>
      </c>
      <c r="B192" s="90" t="s">
        <v>1295</v>
      </c>
      <c r="C192" s="89" t="s">
        <v>27</v>
      </c>
      <c r="D192" s="89" t="s">
        <v>308</v>
      </c>
      <c r="E192" s="239" t="s">
        <v>1299</v>
      </c>
      <c r="F192" s="206" t="s">
        <v>1289</v>
      </c>
      <c r="G192" s="91" t="s">
        <v>10</v>
      </c>
      <c r="H192" s="249" t="s">
        <v>229</v>
      </c>
      <c r="I192" s="35" t="s">
        <v>15</v>
      </c>
      <c r="J192" s="207" t="s">
        <v>16</v>
      </c>
      <c r="K192" s="90" t="s">
        <v>612</v>
      </c>
      <c r="L192" s="208">
        <v>152</v>
      </c>
      <c r="M192" s="208">
        <v>152</v>
      </c>
      <c r="N192" s="35">
        <v>100</v>
      </c>
      <c r="O192" s="285" t="s">
        <v>62</v>
      </c>
      <c r="P192" s="90" t="s">
        <v>63</v>
      </c>
      <c r="Q192" s="209" t="e">
        <v>#N/A</v>
      </c>
      <c r="R192" s="89" t="s">
        <v>24</v>
      </c>
      <c r="S192" s="90" t="s">
        <v>25</v>
      </c>
      <c r="T192" s="210" t="s">
        <v>1417</v>
      </c>
      <c r="U192" s="206" t="s">
        <v>1417</v>
      </c>
      <c r="V192" s="211" t="s">
        <v>215</v>
      </c>
    </row>
    <row r="193" spans="1:22" s="189" customFormat="1" ht="48">
      <c r="A193" s="94" t="s">
        <v>729</v>
      </c>
      <c r="B193" s="90" t="s">
        <v>1243</v>
      </c>
      <c r="C193" s="89" t="s">
        <v>23</v>
      </c>
      <c r="D193" s="94" t="s">
        <v>730</v>
      </c>
      <c r="E193" s="206" t="s">
        <v>1289</v>
      </c>
      <c r="F193" s="117" t="s">
        <v>1299</v>
      </c>
      <c r="G193" s="91" t="s">
        <v>11</v>
      </c>
      <c r="H193" s="89" t="s">
        <v>612</v>
      </c>
      <c r="I193" s="35" t="s">
        <v>15</v>
      </c>
      <c r="J193" s="207" t="s">
        <v>16</v>
      </c>
      <c r="K193" s="207" t="s">
        <v>612</v>
      </c>
      <c r="L193" s="208">
        <v>22</v>
      </c>
      <c r="M193" s="208">
        <v>22</v>
      </c>
      <c r="N193" s="208">
        <v>100</v>
      </c>
      <c r="O193" s="285" t="s">
        <v>62</v>
      </c>
      <c r="P193" s="90" t="s">
        <v>63</v>
      </c>
      <c r="Q193" s="209">
        <v>4591.1000000000004</v>
      </c>
      <c r="R193" s="89" t="s">
        <v>24</v>
      </c>
      <c r="S193" s="90" t="s">
        <v>25</v>
      </c>
      <c r="T193" s="210" t="s">
        <v>1417</v>
      </c>
      <c r="U193" s="206" t="s">
        <v>1417</v>
      </c>
      <c r="V193" s="94" t="s">
        <v>625</v>
      </c>
    </row>
    <row r="194" spans="1:22" s="189" customFormat="1" ht="48">
      <c r="A194" s="94" t="s">
        <v>731</v>
      </c>
      <c r="B194" s="90" t="s">
        <v>1243</v>
      </c>
      <c r="C194" s="89" t="s">
        <v>23</v>
      </c>
      <c r="D194" s="94" t="s">
        <v>732</v>
      </c>
      <c r="E194" s="206" t="s">
        <v>1289</v>
      </c>
      <c r="F194" s="117" t="s">
        <v>1299</v>
      </c>
      <c r="G194" s="91" t="s">
        <v>11</v>
      </c>
      <c r="H194" s="89" t="s">
        <v>612</v>
      </c>
      <c r="I194" s="35" t="s">
        <v>15</v>
      </c>
      <c r="J194" s="207" t="s">
        <v>16</v>
      </c>
      <c r="K194" s="207" t="s">
        <v>612</v>
      </c>
      <c r="L194" s="208">
        <v>22</v>
      </c>
      <c r="M194" s="208">
        <v>22</v>
      </c>
      <c r="N194" s="208">
        <v>100</v>
      </c>
      <c r="O194" s="285" t="s">
        <v>62</v>
      </c>
      <c r="P194" s="90" t="s">
        <v>63</v>
      </c>
      <c r="Q194" s="209">
        <v>3969.08</v>
      </c>
      <c r="R194" s="89" t="s">
        <v>24</v>
      </c>
      <c r="S194" s="90" t="s">
        <v>25</v>
      </c>
      <c r="T194" s="210" t="s">
        <v>1417</v>
      </c>
      <c r="U194" s="206" t="s">
        <v>1417</v>
      </c>
      <c r="V194" s="231" t="s">
        <v>625</v>
      </c>
    </row>
    <row r="195" spans="1:22" s="189" customFormat="1" ht="24">
      <c r="A195" s="35" t="s">
        <v>41</v>
      </c>
      <c r="B195" s="35" t="s">
        <v>807</v>
      </c>
      <c r="C195" s="35" t="s">
        <v>23</v>
      </c>
      <c r="D195" s="100" t="s">
        <v>838</v>
      </c>
      <c r="E195" s="206" t="s">
        <v>1289</v>
      </c>
      <c r="F195" s="206" t="s">
        <v>1289</v>
      </c>
      <c r="G195" s="100" t="s">
        <v>8</v>
      </c>
      <c r="H195" s="206" t="s">
        <v>1418</v>
      </c>
      <c r="I195" s="35" t="s">
        <v>15</v>
      </c>
      <c r="J195" s="218" t="s">
        <v>16</v>
      </c>
      <c r="K195" s="35" t="s">
        <v>612</v>
      </c>
      <c r="L195" s="212">
        <v>203</v>
      </c>
      <c r="M195" s="212">
        <v>201</v>
      </c>
      <c r="N195" s="35">
        <v>99</v>
      </c>
      <c r="O195" s="187" t="s">
        <v>63</v>
      </c>
      <c r="P195" s="90" t="s">
        <v>63</v>
      </c>
      <c r="Q195" s="209" t="e">
        <v>#N/A</v>
      </c>
      <c r="R195" s="100" t="s">
        <v>24</v>
      </c>
      <c r="S195" s="90" t="s">
        <v>25</v>
      </c>
      <c r="T195" s="206" t="s">
        <v>1417</v>
      </c>
      <c r="U195" s="206" t="s">
        <v>1417</v>
      </c>
      <c r="V195" s="35">
        <v>2089437231</v>
      </c>
    </row>
    <row r="196" spans="1:22" s="189" customFormat="1" ht="24">
      <c r="A196" s="89" t="s">
        <v>309</v>
      </c>
      <c r="B196" s="90" t="s">
        <v>1295</v>
      </c>
      <c r="C196" s="89" t="s">
        <v>221</v>
      </c>
      <c r="D196" s="89" t="s">
        <v>310</v>
      </c>
      <c r="E196" s="206" t="s">
        <v>1289</v>
      </c>
      <c r="F196" s="206" t="s">
        <v>1289</v>
      </c>
      <c r="G196" s="91" t="s">
        <v>10</v>
      </c>
      <c r="H196" s="89" t="s">
        <v>311</v>
      </c>
      <c r="I196" s="35" t="s">
        <v>15</v>
      </c>
      <c r="J196" s="207" t="s">
        <v>16</v>
      </c>
      <c r="K196" s="90" t="s">
        <v>612</v>
      </c>
      <c r="L196" s="208">
        <v>17</v>
      </c>
      <c r="M196" s="208">
        <v>17</v>
      </c>
      <c r="N196" s="35">
        <v>100</v>
      </c>
      <c r="O196" s="285" t="s">
        <v>62</v>
      </c>
      <c r="P196" s="90" t="s">
        <v>63</v>
      </c>
      <c r="Q196" s="209" t="e">
        <v>#N/A</v>
      </c>
      <c r="R196" s="89" t="s">
        <v>24</v>
      </c>
      <c r="S196" s="90" t="s">
        <v>25</v>
      </c>
      <c r="T196" s="210" t="s">
        <v>1417</v>
      </c>
      <c r="U196" s="206" t="s">
        <v>1417</v>
      </c>
      <c r="V196" s="211" t="s">
        <v>215</v>
      </c>
    </row>
    <row r="197" spans="1:22" s="189" customFormat="1" ht="156">
      <c r="A197" s="98" t="s">
        <v>597</v>
      </c>
      <c r="B197" s="90" t="s">
        <v>1202</v>
      </c>
      <c r="C197" s="91" t="s">
        <v>60</v>
      </c>
      <c r="D197" s="98" t="s">
        <v>568</v>
      </c>
      <c r="E197" s="206" t="s">
        <v>1289</v>
      </c>
      <c r="F197" s="206" t="s">
        <v>1289</v>
      </c>
      <c r="G197" s="91" t="s">
        <v>8</v>
      </c>
      <c r="H197" s="98" t="s">
        <v>598</v>
      </c>
      <c r="I197" s="35" t="s">
        <v>13</v>
      </c>
      <c r="J197" s="207" t="s">
        <v>16</v>
      </c>
      <c r="K197" s="207" t="s">
        <v>19</v>
      </c>
      <c r="L197" s="237">
        <v>51</v>
      </c>
      <c r="M197" s="237">
        <v>50</v>
      </c>
      <c r="N197" s="35">
        <v>98</v>
      </c>
      <c r="O197" s="285" t="s">
        <v>62</v>
      </c>
      <c r="P197" s="90" t="s">
        <v>63</v>
      </c>
      <c r="Q197" s="209">
        <v>3616.5762500000001</v>
      </c>
      <c r="R197" s="98" t="s">
        <v>24</v>
      </c>
      <c r="S197" s="98" t="s">
        <v>37</v>
      </c>
      <c r="T197" s="210" t="s">
        <v>1417</v>
      </c>
      <c r="U197" s="206" t="s">
        <v>1417</v>
      </c>
      <c r="V197" s="211" t="s">
        <v>1203</v>
      </c>
    </row>
    <row r="198" spans="1:22" s="189" customFormat="1" ht="156">
      <c r="A198" s="98" t="s">
        <v>599</v>
      </c>
      <c r="B198" s="90" t="s">
        <v>1202</v>
      </c>
      <c r="C198" s="91" t="s">
        <v>60</v>
      </c>
      <c r="D198" s="98" t="s">
        <v>568</v>
      </c>
      <c r="E198" s="206" t="s">
        <v>1289</v>
      </c>
      <c r="F198" s="206" t="s">
        <v>1289</v>
      </c>
      <c r="G198" s="91" t="s">
        <v>8</v>
      </c>
      <c r="H198" s="98" t="s">
        <v>598</v>
      </c>
      <c r="I198" s="35" t="s">
        <v>13</v>
      </c>
      <c r="J198" s="207" t="s">
        <v>16</v>
      </c>
      <c r="K198" s="207" t="s">
        <v>19</v>
      </c>
      <c r="L198" s="237">
        <v>51</v>
      </c>
      <c r="M198" s="237">
        <v>50</v>
      </c>
      <c r="N198" s="35">
        <v>98</v>
      </c>
      <c r="O198" s="285" t="s">
        <v>62</v>
      </c>
      <c r="P198" s="90" t="s">
        <v>63</v>
      </c>
      <c r="Q198" s="209">
        <v>7623</v>
      </c>
      <c r="R198" s="98" t="s">
        <v>24</v>
      </c>
      <c r="S198" s="98" t="s">
        <v>37</v>
      </c>
      <c r="T198" s="210" t="s">
        <v>1417</v>
      </c>
      <c r="U198" s="206" t="s">
        <v>1417</v>
      </c>
      <c r="V198" s="211" t="s">
        <v>1203</v>
      </c>
    </row>
    <row r="199" spans="1:22" s="189" customFormat="1" ht="72">
      <c r="A199" s="98" t="s">
        <v>600</v>
      </c>
      <c r="B199" s="90" t="s">
        <v>1202</v>
      </c>
      <c r="C199" s="91" t="s">
        <v>60</v>
      </c>
      <c r="D199" s="98" t="s">
        <v>601</v>
      </c>
      <c r="E199" s="206" t="s">
        <v>1289</v>
      </c>
      <c r="F199" s="206" t="s">
        <v>1289</v>
      </c>
      <c r="G199" s="91" t="s">
        <v>9</v>
      </c>
      <c r="H199" s="98" t="s">
        <v>602</v>
      </c>
      <c r="I199" s="35" t="s">
        <v>964</v>
      </c>
      <c r="J199" s="207" t="s">
        <v>16</v>
      </c>
      <c r="K199" s="207" t="s">
        <v>19</v>
      </c>
      <c r="L199" s="237">
        <v>1783</v>
      </c>
      <c r="M199" s="237">
        <v>1766</v>
      </c>
      <c r="N199" s="35">
        <v>99</v>
      </c>
      <c r="O199" s="285" t="s">
        <v>62</v>
      </c>
      <c r="P199" s="98" t="s">
        <v>340</v>
      </c>
      <c r="Q199" s="209">
        <v>33453.084093750003</v>
      </c>
      <c r="R199" s="98" t="s">
        <v>24</v>
      </c>
      <c r="S199" s="98" t="s">
        <v>37</v>
      </c>
      <c r="T199" s="210" t="s">
        <v>1417</v>
      </c>
      <c r="U199" s="206" t="s">
        <v>1417</v>
      </c>
      <c r="V199" s="211" t="s">
        <v>1203</v>
      </c>
    </row>
    <row r="200" spans="1:22" s="189" customFormat="1" ht="96">
      <c r="A200" s="98" t="s">
        <v>607</v>
      </c>
      <c r="B200" s="90" t="s">
        <v>1202</v>
      </c>
      <c r="C200" s="91" t="s">
        <v>60</v>
      </c>
      <c r="D200" s="98" t="s">
        <v>608</v>
      </c>
      <c r="E200" s="206" t="s">
        <v>1289</v>
      </c>
      <c r="F200" s="206" t="s">
        <v>1289</v>
      </c>
      <c r="G200" s="91" t="s">
        <v>9</v>
      </c>
      <c r="H200" s="98" t="s">
        <v>602</v>
      </c>
      <c r="I200" s="35" t="s">
        <v>13</v>
      </c>
      <c r="J200" s="207" t="s">
        <v>16</v>
      </c>
      <c r="K200" s="207" t="s">
        <v>19</v>
      </c>
      <c r="L200" s="237" t="s">
        <v>1292</v>
      </c>
      <c r="M200" s="237" t="s">
        <v>1292</v>
      </c>
      <c r="N200" s="237" t="s">
        <v>1292</v>
      </c>
      <c r="O200" s="285" t="s">
        <v>62</v>
      </c>
      <c r="P200" s="90" t="s">
        <v>63</v>
      </c>
      <c r="Q200" s="209" t="s">
        <v>1292</v>
      </c>
      <c r="R200" s="98" t="s">
        <v>24</v>
      </c>
      <c r="S200" s="98" t="s">
        <v>46</v>
      </c>
      <c r="T200" s="210" t="s">
        <v>1417</v>
      </c>
      <c r="U200" s="206" t="s">
        <v>1417</v>
      </c>
      <c r="V200" s="211" t="s">
        <v>1203</v>
      </c>
    </row>
    <row r="201" spans="1:22" s="189" customFormat="1" ht="24">
      <c r="A201" s="98" t="s">
        <v>603</v>
      </c>
      <c r="B201" s="90" t="s">
        <v>1202</v>
      </c>
      <c r="C201" s="91" t="s">
        <v>60</v>
      </c>
      <c r="D201" s="98" t="s">
        <v>604</v>
      </c>
      <c r="E201" s="206" t="s">
        <v>1289</v>
      </c>
      <c r="F201" s="206" t="s">
        <v>1289</v>
      </c>
      <c r="G201" s="91" t="s">
        <v>9</v>
      </c>
      <c r="H201" s="98" t="s">
        <v>602</v>
      </c>
      <c r="I201" s="35" t="s">
        <v>13</v>
      </c>
      <c r="J201" s="207" t="s">
        <v>16</v>
      </c>
      <c r="K201" s="207" t="s">
        <v>19</v>
      </c>
      <c r="L201" s="237" t="s">
        <v>1292</v>
      </c>
      <c r="M201" s="237" t="s">
        <v>1292</v>
      </c>
      <c r="N201" s="237" t="s">
        <v>1292</v>
      </c>
      <c r="O201" s="285" t="s">
        <v>62</v>
      </c>
      <c r="P201" s="90" t="s">
        <v>63</v>
      </c>
      <c r="Q201" s="209" t="s">
        <v>1292</v>
      </c>
      <c r="R201" s="98" t="s">
        <v>24</v>
      </c>
      <c r="S201" s="94" t="s">
        <v>1422</v>
      </c>
      <c r="T201" s="210" t="s">
        <v>1417</v>
      </c>
      <c r="U201" s="206" t="s">
        <v>1417</v>
      </c>
      <c r="V201" s="211" t="s">
        <v>1203</v>
      </c>
    </row>
    <row r="202" spans="1:22" s="189" customFormat="1" ht="36">
      <c r="A202" s="89" t="s">
        <v>312</v>
      </c>
      <c r="B202" s="90" t="s">
        <v>1295</v>
      </c>
      <c r="C202" s="89" t="s">
        <v>27</v>
      </c>
      <c r="D202" s="89" t="s">
        <v>313</v>
      </c>
      <c r="E202" s="239" t="s">
        <v>1299</v>
      </c>
      <c r="F202" s="206" t="s">
        <v>1289</v>
      </c>
      <c r="G202" s="91" t="s">
        <v>10</v>
      </c>
      <c r="H202" s="89" t="s">
        <v>229</v>
      </c>
      <c r="I202" s="35" t="s">
        <v>15</v>
      </c>
      <c r="J202" s="207" t="s">
        <v>16</v>
      </c>
      <c r="K202" s="90" t="s">
        <v>612</v>
      </c>
      <c r="L202" s="208">
        <v>152</v>
      </c>
      <c r="M202" s="208">
        <v>152</v>
      </c>
      <c r="N202" s="35">
        <v>100</v>
      </c>
      <c r="O202" s="187" t="s">
        <v>63</v>
      </c>
      <c r="P202" s="90" t="s">
        <v>63</v>
      </c>
      <c r="Q202" s="209" t="e">
        <v>#N/A</v>
      </c>
      <c r="R202" s="89" t="s">
        <v>24</v>
      </c>
      <c r="S202" s="90" t="s">
        <v>25</v>
      </c>
      <c r="T202" s="210" t="s">
        <v>1417</v>
      </c>
      <c r="U202" s="206" t="s">
        <v>1417</v>
      </c>
      <c r="V202" s="211" t="s">
        <v>215</v>
      </c>
    </row>
    <row r="203" spans="1:22" s="189" customFormat="1" ht="36">
      <c r="A203" s="94" t="s">
        <v>733</v>
      </c>
      <c r="B203" s="90" t="s">
        <v>1243</v>
      </c>
      <c r="C203" s="94" t="s">
        <v>221</v>
      </c>
      <c r="D203" s="94" t="s">
        <v>632</v>
      </c>
      <c r="E203" s="206" t="s">
        <v>1289</v>
      </c>
      <c r="F203" s="117" t="s">
        <v>1299</v>
      </c>
      <c r="G203" s="91" t="s">
        <v>11</v>
      </c>
      <c r="H203" s="89" t="s">
        <v>612</v>
      </c>
      <c r="I203" s="35" t="s">
        <v>15</v>
      </c>
      <c r="J203" s="207" t="s">
        <v>16</v>
      </c>
      <c r="K203" s="207" t="s">
        <v>612</v>
      </c>
      <c r="L203" s="208">
        <v>22</v>
      </c>
      <c r="M203" s="208">
        <v>22</v>
      </c>
      <c r="N203" s="208">
        <v>100</v>
      </c>
      <c r="O203" s="285" t="s">
        <v>62</v>
      </c>
      <c r="P203" s="90" t="s">
        <v>63</v>
      </c>
      <c r="Q203" s="209">
        <v>1660.2</v>
      </c>
      <c r="R203" s="89" t="s">
        <v>24</v>
      </c>
      <c r="S203" s="90" t="s">
        <v>25</v>
      </c>
      <c r="T203" s="210" t="s">
        <v>1417</v>
      </c>
      <c r="U203" s="206" t="s">
        <v>1417</v>
      </c>
      <c r="V203" s="231" t="s">
        <v>633</v>
      </c>
    </row>
    <row r="204" spans="1:22" s="189" customFormat="1" ht="36">
      <c r="A204" s="94" t="s">
        <v>734</v>
      </c>
      <c r="B204" s="90" t="s">
        <v>1243</v>
      </c>
      <c r="C204" s="94" t="s">
        <v>221</v>
      </c>
      <c r="D204" s="94" t="s">
        <v>632</v>
      </c>
      <c r="E204" s="206" t="s">
        <v>1289</v>
      </c>
      <c r="F204" s="117" t="s">
        <v>1299</v>
      </c>
      <c r="G204" s="91" t="s">
        <v>11</v>
      </c>
      <c r="H204" s="89" t="s">
        <v>612</v>
      </c>
      <c r="I204" s="35" t="s">
        <v>15</v>
      </c>
      <c r="J204" s="207" t="s">
        <v>16</v>
      </c>
      <c r="K204" s="207" t="s">
        <v>612</v>
      </c>
      <c r="L204" s="208">
        <v>22</v>
      </c>
      <c r="M204" s="208">
        <v>22</v>
      </c>
      <c r="N204" s="208">
        <v>100</v>
      </c>
      <c r="O204" s="285" t="s">
        <v>62</v>
      </c>
      <c r="P204" s="90" t="s">
        <v>63</v>
      </c>
      <c r="Q204" s="209">
        <v>3273.01</v>
      </c>
      <c r="R204" s="89" t="s">
        <v>24</v>
      </c>
      <c r="S204" s="90" t="s">
        <v>25</v>
      </c>
      <c r="T204" s="210" t="s">
        <v>1417</v>
      </c>
      <c r="U204" s="206" t="s">
        <v>1417</v>
      </c>
      <c r="V204" s="231" t="s">
        <v>633</v>
      </c>
    </row>
    <row r="205" spans="1:22" s="189" customFormat="1" ht="36">
      <c r="A205" s="94" t="s">
        <v>735</v>
      </c>
      <c r="B205" s="90" t="s">
        <v>1243</v>
      </c>
      <c r="C205" s="94" t="s">
        <v>221</v>
      </c>
      <c r="D205" s="94" t="s">
        <v>632</v>
      </c>
      <c r="E205" s="206" t="s">
        <v>1289</v>
      </c>
      <c r="F205" s="117" t="s">
        <v>1299</v>
      </c>
      <c r="G205" s="91" t="s">
        <v>11</v>
      </c>
      <c r="H205" s="89" t="s">
        <v>612</v>
      </c>
      <c r="I205" s="35" t="s">
        <v>15</v>
      </c>
      <c r="J205" s="207" t="s">
        <v>16</v>
      </c>
      <c r="K205" s="207" t="s">
        <v>612</v>
      </c>
      <c r="L205" s="208">
        <v>22</v>
      </c>
      <c r="M205" s="208">
        <v>22</v>
      </c>
      <c r="N205" s="208">
        <v>100</v>
      </c>
      <c r="O205" s="285" t="s">
        <v>62</v>
      </c>
      <c r="P205" s="90" t="s">
        <v>63</v>
      </c>
      <c r="Q205" s="209">
        <v>20659.95</v>
      </c>
      <c r="R205" s="89" t="s">
        <v>24</v>
      </c>
      <c r="S205" s="90" t="s">
        <v>25</v>
      </c>
      <c r="T205" s="210" t="s">
        <v>1417</v>
      </c>
      <c r="U205" s="206" t="s">
        <v>1417</v>
      </c>
      <c r="V205" s="231" t="s">
        <v>633</v>
      </c>
    </row>
    <row r="206" spans="1:22" s="189" customFormat="1" ht="36">
      <c r="A206" s="94" t="s">
        <v>736</v>
      </c>
      <c r="B206" s="90" t="s">
        <v>1243</v>
      </c>
      <c r="C206" s="94" t="s">
        <v>221</v>
      </c>
      <c r="D206" s="94" t="s">
        <v>632</v>
      </c>
      <c r="E206" s="206" t="s">
        <v>1289</v>
      </c>
      <c r="F206" s="117" t="s">
        <v>1299</v>
      </c>
      <c r="G206" s="91" t="s">
        <v>11</v>
      </c>
      <c r="H206" s="89" t="s">
        <v>612</v>
      </c>
      <c r="I206" s="35" t="s">
        <v>15</v>
      </c>
      <c r="J206" s="207" t="s">
        <v>16</v>
      </c>
      <c r="K206" s="207" t="s">
        <v>612</v>
      </c>
      <c r="L206" s="208">
        <v>22</v>
      </c>
      <c r="M206" s="208">
        <v>22</v>
      </c>
      <c r="N206" s="208">
        <v>100</v>
      </c>
      <c r="O206" s="285" t="s">
        <v>62</v>
      </c>
      <c r="P206" s="90" t="s">
        <v>63</v>
      </c>
      <c r="Q206" s="209">
        <v>1318.09</v>
      </c>
      <c r="R206" s="89" t="s">
        <v>24</v>
      </c>
      <c r="S206" s="90" t="s">
        <v>25</v>
      </c>
      <c r="T206" s="210" t="s">
        <v>1417</v>
      </c>
      <c r="U206" s="206" t="s">
        <v>1417</v>
      </c>
      <c r="V206" s="231" t="s">
        <v>633</v>
      </c>
    </row>
    <row r="207" spans="1:22" s="189" customFormat="1" ht="36">
      <c r="A207" s="94" t="s">
        <v>741</v>
      </c>
      <c r="B207" s="90" t="s">
        <v>1243</v>
      </c>
      <c r="C207" s="94" t="s">
        <v>221</v>
      </c>
      <c r="D207" s="94" t="s">
        <v>632</v>
      </c>
      <c r="E207" s="206" t="s">
        <v>1289</v>
      </c>
      <c r="F207" s="117" t="s">
        <v>1299</v>
      </c>
      <c r="G207" s="91" t="s">
        <v>11</v>
      </c>
      <c r="H207" s="89" t="s">
        <v>612</v>
      </c>
      <c r="I207" s="35" t="s">
        <v>15</v>
      </c>
      <c r="J207" s="207" t="s">
        <v>16</v>
      </c>
      <c r="K207" s="207" t="s">
        <v>612</v>
      </c>
      <c r="L207" s="208">
        <v>22</v>
      </c>
      <c r="M207" s="208">
        <v>22</v>
      </c>
      <c r="N207" s="208">
        <v>100</v>
      </c>
      <c r="O207" s="285" t="s">
        <v>62</v>
      </c>
      <c r="P207" s="90" t="s">
        <v>63</v>
      </c>
      <c r="Q207" s="209">
        <v>7908.54</v>
      </c>
      <c r="R207" s="89" t="s">
        <v>24</v>
      </c>
      <c r="S207" s="90" t="s">
        <v>25</v>
      </c>
      <c r="T207" s="210" t="s">
        <v>1417</v>
      </c>
      <c r="U207" s="206" t="s">
        <v>1417</v>
      </c>
      <c r="V207" s="231" t="s">
        <v>633</v>
      </c>
    </row>
    <row r="208" spans="1:22" s="189" customFormat="1">
      <c r="A208" s="89" t="s">
        <v>314</v>
      </c>
      <c r="B208" s="90" t="s">
        <v>1295</v>
      </c>
      <c r="C208" s="89" t="s">
        <v>27</v>
      </c>
      <c r="D208" s="89" t="s">
        <v>315</v>
      </c>
      <c r="E208" s="239" t="s">
        <v>1299</v>
      </c>
      <c r="F208" s="206" t="s">
        <v>1289</v>
      </c>
      <c r="G208" s="91" t="s">
        <v>10</v>
      </c>
      <c r="H208" s="105" t="s">
        <v>229</v>
      </c>
      <c r="I208" s="217" t="s">
        <v>1289</v>
      </c>
      <c r="J208" s="207" t="s">
        <v>16</v>
      </c>
      <c r="K208" s="90" t="s">
        <v>612</v>
      </c>
      <c r="L208" s="208">
        <v>152</v>
      </c>
      <c r="M208" s="208">
        <v>152</v>
      </c>
      <c r="N208" s="35">
        <v>100</v>
      </c>
      <c r="O208" s="285" t="s">
        <v>62</v>
      </c>
      <c r="P208" s="90" t="s">
        <v>63</v>
      </c>
      <c r="Q208" s="209" t="e">
        <v>#N/A</v>
      </c>
      <c r="R208" s="89" t="s">
        <v>24</v>
      </c>
      <c r="S208" s="90" t="s">
        <v>25</v>
      </c>
      <c r="T208" s="210" t="s">
        <v>1417</v>
      </c>
      <c r="U208" s="206" t="s">
        <v>1417</v>
      </c>
      <c r="V208" s="211" t="s">
        <v>215</v>
      </c>
    </row>
    <row r="209" spans="1:22" s="189" customFormat="1" ht="252">
      <c r="A209" s="98" t="s">
        <v>524</v>
      </c>
      <c r="B209" s="90" t="s">
        <v>1202</v>
      </c>
      <c r="C209" s="91" t="s">
        <v>60</v>
      </c>
      <c r="D209" s="98" t="s">
        <v>525</v>
      </c>
      <c r="E209" s="206" t="s">
        <v>1289</v>
      </c>
      <c r="F209" s="117" t="s">
        <v>1299</v>
      </c>
      <c r="G209" s="91" t="s">
        <v>8</v>
      </c>
      <c r="H209" s="98" t="s">
        <v>526</v>
      </c>
      <c r="I209" s="35" t="s">
        <v>812</v>
      </c>
      <c r="J209" s="207" t="s">
        <v>16</v>
      </c>
      <c r="K209" s="207" t="s">
        <v>19</v>
      </c>
      <c r="L209" s="237">
        <v>316800</v>
      </c>
      <c r="M209" s="237">
        <v>270300</v>
      </c>
      <c r="N209" s="35">
        <v>85</v>
      </c>
      <c r="O209" s="285" t="s">
        <v>62</v>
      </c>
      <c r="P209" s="90" t="s">
        <v>62</v>
      </c>
      <c r="Q209" s="209">
        <v>4660070.953253489</v>
      </c>
      <c r="R209" s="98" t="s">
        <v>24</v>
      </c>
      <c r="S209" s="90" t="s">
        <v>25</v>
      </c>
      <c r="T209" s="210" t="s">
        <v>1417</v>
      </c>
      <c r="U209" s="206" t="s">
        <v>1417</v>
      </c>
      <c r="V209" s="211" t="s">
        <v>1203</v>
      </c>
    </row>
    <row r="210" spans="1:22" s="189" customFormat="1" ht="24">
      <c r="A210" s="94" t="s">
        <v>1407</v>
      </c>
      <c r="B210" s="90" t="s">
        <v>1309</v>
      </c>
      <c r="C210" s="90" t="s">
        <v>1437</v>
      </c>
      <c r="D210" s="206" t="s">
        <v>1289</v>
      </c>
      <c r="E210" s="206" t="s">
        <v>1289</v>
      </c>
      <c r="F210" s="206" t="s">
        <v>1289</v>
      </c>
      <c r="G210" s="206" t="s">
        <v>1289</v>
      </c>
      <c r="H210" s="206" t="s">
        <v>1418</v>
      </c>
      <c r="I210" s="35" t="s">
        <v>1432</v>
      </c>
      <c r="J210" s="35" t="s">
        <v>16</v>
      </c>
      <c r="K210" s="35" t="s">
        <v>19</v>
      </c>
      <c r="L210" s="35">
        <v>1515</v>
      </c>
      <c r="M210" s="35">
        <v>1223</v>
      </c>
      <c r="N210" s="206" t="s">
        <v>1289</v>
      </c>
      <c r="O210" s="285" t="s">
        <v>62</v>
      </c>
      <c r="P210" s="206" t="s">
        <v>1289</v>
      </c>
      <c r="Q210" s="209">
        <v>89746.121499999994</v>
      </c>
      <c r="R210" s="206" t="s">
        <v>1289</v>
      </c>
      <c r="S210" s="90" t="s">
        <v>25</v>
      </c>
      <c r="T210" s="206" t="s">
        <v>1289</v>
      </c>
      <c r="U210" s="94" t="s">
        <v>1429</v>
      </c>
      <c r="V210" s="94" t="s">
        <v>1433</v>
      </c>
    </row>
    <row r="211" spans="1:22" s="189" customFormat="1" ht="24">
      <c r="A211" s="89" t="s">
        <v>1247</v>
      </c>
      <c r="B211" s="90" t="s">
        <v>1243</v>
      </c>
      <c r="C211" s="89" t="s">
        <v>27</v>
      </c>
      <c r="D211" s="103" t="s">
        <v>1248</v>
      </c>
      <c r="E211" s="119" t="s">
        <v>1299</v>
      </c>
      <c r="F211" s="206" t="s">
        <v>1289</v>
      </c>
      <c r="G211" s="91" t="s">
        <v>11</v>
      </c>
      <c r="H211" s="89" t="s">
        <v>760</v>
      </c>
      <c r="I211" s="35" t="s">
        <v>15</v>
      </c>
      <c r="J211" s="207" t="s">
        <v>16</v>
      </c>
      <c r="K211" s="207" t="s">
        <v>612</v>
      </c>
      <c r="L211" s="208">
        <v>22</v>
      </c>
      <c r="M211" s="208">
        <v>22</v>
      </c>
      <c r="N211" s="208">
        <v>100</v>
      </c>
      <c r="O211" s="285" t="s">
        <v>62</v>
      </c>
      <c r="P211" s="206" t="s">
        <v>1289</v>
      </c>
      <c r="Q211" s="209">
        <v>3584.02</v>
      </c>
      <c r="R211" s="206" t="s">
        <v>1289</v>
      </c>
      <c r="S211" s="90" t="s">
        <v>25</v>
      </c>
      <c r="T211" s="210" t="s">
        <v>1417</v>
      </c>
      <c r="U211" s="206" t="s">
        <v>1417</v>
      </c>
      <c r="V211" s="206" t="s">
        <v>1417</v>
      </c>
    </row>
    <row r="212" spans="1:22" s="189" customFormat="1" ht="48">
      <c r="A212" s="89" t="s">
        <v>317</v>
      </c>
      <c r="B212" s="90" t="s">
        <v>1295</v>
      </c>
      <c r="C212" s="89" t="s">
        <v>27</v>
      </c>
      <c r="D212" s="89" t="s">
        <v>318</v>
      </c>
      <c r="E212" s="239" t="s">
        <v>1299</v>
      </c>
      <c r="F212" s="206" t="s">
        <v>1289</v>
      </c>
      <c r="G212" s="91" t="s">
        <v>10</v>
      </c>
      <c r="H212" s="89" t="s">
        <v>316</v>
      </c>
      <c r="I212" s="35" t="s">
        <v>13</v>
      </c>
      <c r="J212" s="207" t="s">
        <v>16</v>
      </c>
      <c r="K212" s="90" t="s">
        <v>612</v>
      </c>
      <c r="L212" s="208">
        <v>152</v>
      </c>
      <c r="M212" s="208">
        <v>152</v>
      </c>
      <c r="N212" s="35">
        <v>100</v>
      </c>
      <c r="O212" s="187" t="s">
        <v>63</v>
      </c>
      <c r="P212" s="90" t="s">
        <v>63</v>
      </c>
      <c r="Q212" s="209" t="e">
        <v>#N/A</v>
      </c>
      <c r="R212" s="89" t="s">
        <v>24</v>
      </c>
      <c r="S212" s="90" t="s">
        <v>25</v>
      </c>
      <c r="T212" s="210" t="s">
        <v>1417</v>
      </c>
      <c r="U212" s="206" t="s">
        <v>1417</v>
      </c>
      <c r="V212" s="211" t="s">
        <v>215</v>
      </c>
    </row>
    <row r="213" spans="1:22" s="189" customFormat="1" ht="24">
      <c r="A213" s="35" t="s">
        <v>992</v>
      </c>
      <c r="B213" s="89" t="s">
        <v>966</v>
      </c>
      <c r="C213" s="105" t="s">
        <v>167</v>
      </c>
      <c r="D213" s="35" t="s">
        <v>202</v>
      </c>
      <c r="E213" s="206" t="s">
        <v>1289</v>
      </c>
      <c r="F213" s="206" t="s">
        <v>1289</v>
      </c>
      <c r="G213" s="35" t="s">
        <v>970</v>
      </c>
      <c r="H213" s="206" t="s">
        <v>1418</v>
      </c>
      <c r="I213" s="35" t="s">
        <v>13</v>
      </c>
      <c r="J213" s="35" t="s">
        <v>16</v>
      </c>
      <c r="K213" s="35" t="s">
        <v>19</v>
      </c>
      <c r="L213" s="223">
        <v>32</v>
      </c>
      <c r="M213" s="223">
        <v>32</v>
      </c>
      <c r="N213" s="35">
        <v>100</v>
      </c>
      <c r="O213" s="285" t="s">
        <v>62</v>
      </c>
      <c r="P213" s="90" t="s">
        <v>62</v>
      </c>
      <c r="Q213" s="209">
        <v>97.16</v>
      </c>
      <c r="R213" s="35" t="s">
        <v>24</v>
      </c>
      <c r="S213" s="35" t="s">
        <v>31</v>
      </c>
      <c r="T213" s="94">
        <v>41730</v>
      </c>
      <c r="U213" s="206" t="s">
        <v>1417</v>
      </c>
      <c r="V213" s="236" t="s">
        <v>1417</v>
      </c>
    </row>
    <row r="214" spans="1:22" s="189" customFormat="1" ht="36">
      <c r="A214" s="94" t="s">
        <v>1414</v>
      </c>
      <c r="B214" s="90" t="s">
        <v>1309</v>
      </c>
      <c r="C214" s="90" t="s">
        <v>1431</v>
      </c>
      <c r="D214" s="206" t="s">
        <v>1289</v>
      </c>
      <c r="E214" s="206" t="s">
        <v>1289</v>
      </c>
      <c r="F214" s="206" t="s">
        <v>1289</v>
      </c>
      <c r="G214" s="206" t="s">
        <v>1289</v>
      </c>
      <c r="H214" s="206" t="s">
        <v>1418</v>
      </c>
      <c r="I214" s="35" t="s">
        <v>1432</v>
      </c>
      <c r="J214" s="35" t="s">
        <v>16</v>
      </c>
      <c r="K214" s="35" t="s">
        <v>19</v>
      </c>
      <c r="L214" s="35">
        <v>718</v>
      </c>
      <c r="M214" s="35">
        <v>779</v>
      </c>
      <c r="N214" s="206" t="s">
        <v>1289</v>
      </c>
      <c r="O214" s="285" t="s">
        <v>62</v>
      </c>
      <c r="P214" s="206" t="s">
        <v>1289</v>
      </c>
      <c r="Q214" s="209">
        <v>31236.782500000001</v>
      </c>
      <c r="R214" s="206" t="s">
        <v>1289</v>
      </c>
      <c r="S214" s="90" t="s">
        <v>25</v>
      </c>
      <c r="T214" s="206" t="s">
        <v>1289</v>
      </c>
      <c r="U214" s="94" t="s">
        <v>1429</v>
      </c>
      <c r="V214" s="94" t="s">
        <v>1433</v>
      </c>
    </row>
    <row r="215" spans="1:22" s="189" customFormat="1" ht="156">
      <c r="A215" s="98" t="s">
        <v>527</v>
      </c>
      <c r="B215" s="90" t="s">
        <v>1202</v>
      </c>
      <c r="C215" s="91" t="s">
        <v>60</v>
      </c>
      <c r="D215" s="98" t="s">
        <v>498</v>
      </c>
      <c r="E215" s="206" t="s">
        <v>1289</v>
      </c>
      <c r="F215" s="206" t="s">
        <v>1289</v>
      </c>
      <c r="G215" s="91" t="s">
        <v>8</v>
      </c>
      <c r="H215" s="206" t="s">
        <v>1418</v>
      </c>
      <c r="I215" s="35" t="s">
        <v>13</v>
      </c>
      <c r="J215" s="207" t="s">
        <v>16</v>
      </c>
      <c r="K215" s="207" t="s">
        <v>19</v>
      </c>
      <c r="L215" s="237">
        <v>91</v>
      </c>
      <c r="M215" s="237">
        <v>90</v>
      </c>
      <c r="N215" s="35">
        <v>99</v>
      </c>
      <c r="O215" s="285" t="s">
        <v>62</v>
      </c>
      <c r="P215" s="90" t="s">
        <v>63</v>
      </c>
      <c r="Q215" s="209">
        <v>12820.5</v>
      </c>
      <c r="R215" s="98" t="s">
        <v>24</v>
      </c>
      <c r="S215" s="90" t="s">
        <v>25</v>
      </c>
      <c r="T215" s="210" t="s">
        <v>1417</v>
      </c>
      <c r="U215" s="206" t="s">
        <v>1417</v>
      </c>
      <c r="V215" s="211" t="s">
        <v>1203</v>
      </c>
    </row>
    <row r="216" spans="1:22" s="189" customFormat="1" ht="180">
      <c r="A216" s="98" t="s">
        <v>605</v>
      </c>
      <c r="B216" s="90" t="s">
        <v>1202</v>
      </c>
      <c r="C216" s="91" t="s">
        <v>60</v>
      </c>
      <c r="D216" s="98" t="s">
        <v>606</v>
      </c>
      <c r="E216" s="206" t="s">
        <v>1289</v>
      </c>
      <c r="F216" s="206" t="s">
        <v>1289</v>
      </c>
      <c r="G216" s="91" t="s">
        <v>8</v>
      </c>
      <c r="H216" s="98" t="s">
        <v>602</v>
      </c>
      <c r="I216" s="35" t="s">
        <v>13</v>
      </c>
      <c r="J216" s="207" t="s">
        <v>16</v>
      </c>
      <c r="K216" s="207" t="s">
        <v>19</v>
      </c>
      <c r="L216" s="237">
        <v>90</v>
      </c>
      <c r="M216" s="237">
        <v>88</v>
      </c>
      <c r="N216" s="35">
        <v>98</v>
      </c>
      <c r="O216" s="285" t="s">
        <v>62</v>
      </c>
      <c r="P216" s="90" t="s">
        <v>63</v>
      </c>
      <c r="Q216" s="209">
        <v>11543.430937500001</v>
      </c>
      <c r="R216" s="98" t="s">
        <v>24</v>
      </c>
      <c r="S216" s="98" t="s">
        <v>37</v>
      </c>
      <c r="T216" s="210" t="s">
        <v>1417</v>
      </c>
      <c r="U216" s="206" t="s">
        <v>1417</v>
      </c>
      <c r="V216" s="211" t="s">
        <v>1203</v>
      </c>
    </row>
    <row r="217" spans="1:22" s="189" customFormat="1" ht="180">
      <c r="A217" s="98" t="s">
        <v>557</v>
      </c>
      <c r="B217" s="90" t="s">
        <v>1202</v>
      </c>
      <c r="C217" s="91" t="s">
        <v>60</v>
      </c>
      <c r="D217" s="98" t="s">
        <v>558</v>
      </c>
      <c r="E217" s="206" t="s">
        <v>1289</v>
      </c>
      <c r="F217" s="206" t="s">
        <v>1289</v>
      </c>
      <c r="G217" s="91" t="s">
        <v>9</v>
      </c>
      <c r="H217" s="98" t="s">
        <v>559</v>
      </c>
      <c r="I217" s="35" t="s">
        <v>13</v>
      </c>
      <c r="J217" s="207" t="s">
        <v>16</v>
      </c>
      <c r="K217" s="207" t="s">
        <v>19</v>
      </c>
      <c r="L217" s="237">
        <v>9509</v>
      </c>
      <c r="M217" s="237">
        <v>8890</v>
      </c>
      <c r="N217" s="35">
        <v>93</v>
      </c>
      <c r="O217" s="285" t="s">
        <v>62</v>
      </c>
      <c r="P217" s="98" t="s">
        <v>340</v>
      </c>
      <c r="Q217" s="209">
        <v>45503.300833333335</v>
      </c>
      <c r="R217" s="98" t="s">
        <v>24</v>
      </c>
      <c r="S217" s="98" t="s">
        <v>31</v>
      </c>
      <c r="T217" s="210" t="s">
        <v>1417</v>
      </c>
      <c r="U217" s="206" t="s">
        <v>1417</v>
      </c>
      <c r="V217" s="211" t="s">
        <v>1203</v>
      </c>
    </row>
    <row r="218" spans="1:22" s="189" customFormat="1" ht="36">
      <c r="A218" s="87" t="s">
        <v>163</v>
      </c>
      <c r="B218" s="89" t="s">
        <v>960</v>
      </c>
      <c r="C218" s="91" t="s">
        <v>28</v>
      </c>
      <c r="D218" s="87" t="s">
        <v>164</v>
      </c>
      <c r="E218" s="206" t="s">
        <v>1289</v>
      </c>
      <c r="F218" s="206" t="s">
        <v>1289</v>
      </c>
      <c r="G218" s="91" t="s">
        <v>8</v>
      </c>
      <c r="H218" s="87" t="s">
        <v>121</v>
      </c>
      <c r="I218" s="35" t="s">
        <v>14</v>
      </c>
      <c r="J218" s="207" t="s">
        <v>16</v>
      </c>
      <c r="K218" s="207" t="s">
        <v>19</v>
      </c>
      <c r="L218" s="240">
        <v>9</v>
      </c>
      <c r="M218" s="240">
        <v>9</v>
      </c>
      <c r="N218" s="35">
        <v>100</v>
      </c>
      <c r="O218" s="285" t="s">
        <v>62</v>
      </c>
      <c r="P218" s="90" t="s">
        <v>62</v>
      </c>
      <c r="Q218" s="209" t="e">
        <v>#N/A</v>
      </c>
      <c r="R218" s="90" t="s">
        <v>24</v>
      </c>
      <c r="S218" s="90" t="s">
        <v>201</v>
      </c>
      <c r="T218" s="210" t="s">
        <v>1417</v>
      </c>
      <c r="U218" s="206" t="s">
        <v>1417</v>
      </c>
      <c r="V218" s="225" t="s">
        <v>961</v>
      </c>
    </row>
    <row r="219" spans="1:22" s="189" customFormat="1" ht="48">
      <c r="A219" s="89" t="s">
        <v>753</v>
      </c>
      <c r="B219" s="90" t="s">
        <v>1243</v>
      </c>
      <c r="C219" s="89" t="s">
        <v>60</v>
      </c>
      <c r="D219" s="89" t="s">
        <v>754</v>
      </c>
      <c r="E219" s="206" t="s">
        <v>1289</v>
      </c>
      <c r="F219" s="206" t="s">
        <v>1289</v>
      </c>
      <c r="G219" s="91" t="s">
        <v>11</v>
      </c>
      <c r="H219" s="89" t="s">
        <v>19</v>
      </c>
      <c r="I219" s="35" t="s">
        <v>13</v>
      </c>
      <c r="J219" s="207" t="s">
        <v>16</v>
      </c>
      <c r="K219" s="207" t="s">
        <v>19</v>
      </c>
      <c r="L219" s="208">
        <v>134</v>
      </c>
      <c r="M219" s="208">
        <v>128</v>
      </c>
      <c r="N219" s="208">
        <v>95.522388059701484</v>
      </c>
      <c r="O219" s="285" t="s">
        <v>62</v>
      </c>
      <c r="P219" s="90" t="s">
        <v>63</v>
      </c>
      <c r="Q219" s="209">
        <v>644.88</v>
      </c>
      <c r="R219" s="89" t="s">
        <v>24</v>
      </c>
      <c r="S219" s="89" t="s">
        <v>37</v>
      </c>
      <c r="T219" s="210" t="s">
        <v>1417</v>
      </c>
      <c r="U219" s="206" t="s">
        <v>1417</v>
      </c>
      <c r="V219" s="231" t="s">
        <v>626</v>
      </c>
    </row>
    <row r="220" spans="1:22" s="189" customFormat="1" ht="24">
      <c r="A220" s="35" t="s">
        <v>207</v>
      </c>
      <c r="B220" s="89" t="s">
        <v>966</v>
      </c>
      <c r="C220" s="105" t="s">
        <v>167</v>
      </c>
      <c r="D220" s="35" t="s">
        <v>208</v>
      </c>
      <c r="E220" s="206" t="s">
        <v>1289</v>
      </c>
      <c r="F220" s="206" t="s">
        <v>1289</v>
      </c>
      <c r="G220" s="35" t="s">
        <v>8</v>
      </c>
      <c r="H220" s="206" t="s">
        <v>1418</v>
      </c>
      <c r="I220" s="35" t="s">
        <v>13</v>
      </c>
      <c r="J220" s="35" t="s">
        <v>16</v>
      </c>
      <c r="K220" s="35" t="s">
        <v>19</v>
      </c>
      <c r="L220" s="223">
        <v>24</v>
      </c>
      <c r="M220" s="223">
        <v>24</v>
      </c>
      <c r="N220" s="35">
        <v>100</v>
      </c>
      <c r="O220" s="285" t="s">
        <v>62</v>
      </c>
      <c r="P220" s="90" t="s">
        <v>62</v>
      </c>
      <c r="Q220" s="209">
        <v>182.833</v>
      </c>
      <c r="R220" s="35" t="s">
        <v>24</v>
      </c>
      <c r="S220" s="35" t="s">
        <v>31</v>
      </c>
      <c r="T220" s="94" t="s">
        <v>967</v>
      </c>
      <c r="U220" s="206" t="s">
        <v>1417</v>
      </c>
      <c r="V220" s="236" t="s">
        <v>1417</v>
      </c>
    </row>
  </sheetData>
  <protectedRanges>
    <protectedRange sqref="T7:U7" name="Range1_3_4_1_1"/>
    <protectedRange sqref="T18:U19" name="Range1_3_4_1_2"/>
    <protectedRange sqref="A18" name="Range1_3_3"/>
    <protectedRange sqref="V18" name="Range2_3_2"/>
    <protectedRange sqref="C19 J18:M18 C18:D18 H18 R18" name="Range1_3_5"/>
    <protectedRange sqref="U20" name="Range1_3_4_1_3"/>
    <protectedRange sqref="U21" name="Range1_3_4_1_4"/>
    <protectedRange sqref="T22:U22" name="Range1_3_4_1_5"/>
    <protectedRange sqref="U30 U23" name="Range1_3_4_1_6"/>
    <protectedRange sqref="C30 E30:F30 H30" name="Range1_3_12"/>
    <protectedRange sqref="T37:U37" name="Range1_3_4_1_7"/>
    <protectedRange sqref="T38:U41" name="Range1_3_4_1_8"/>
    <protectedRange sqref="T42:U42" name="Range1_3_4_1_9"/>
    <protectedRange sqref="T43:U44" name="Range1_3_4_1_10"/>
    <protectedRange sqref="T45:U46" name="Range1_3_4_1_11"/>
    <protectedRange sqref="T47:U48" name="Range1_3_4_1_12"/>
    <protectedRange sqref="T49:U49" name="Range1_3_4_1_13"/>
    <protectedRange sqref="T50:U51" name="Range1_3_4_1_14"/>
    <protectedRange sqref="T52:U52" name="Range1_3_4_1_15"/>
    <protectedRange sqref="T53:U55" name="Range1_3_4_1_16"/>
    <protectedRange sqref="T56:U56" name="Range1_3_4_1_17"/>
    <protectedRange sqref="U58:U59" name="Range1_3_4_1_18"/>
    <protectedRange sqref="U60:U61" name="Range1_3_4_1_19"/>
    <protectedRange sqref="T62:U62" name="Range1_3_4_1_20"/>
    <protectedRange sqref="U63" name="Range1_3_4_1_21"/>
    <protectedRange sqref="U64" name="Range1_3_4_1_22"/>
    <protectedRange sqref="U65" name="Range1_3_4_1_23"/>
    <protectedRange sqref="T69:U69" name="Range1_3_4_1_24"/>
    <protectedRange sqref="A69" name="Range2_3_4"/>
    <protectedRange sqref="J69:M69 D69 R69" name="Range2_3_5"/>
    <protectedRange sqref="G69" name="Range1_3_9"/>
    <protectedRange sqref="T70:U72" name="Range1_3_4_1_25"/>
    <protectedRange sqref="T73:U76" name="Range1_3_4_1_26"/>
    <protectedRange sqref="T77:U77" name="Range1_3_4_1_27"/>
    <protectedRange sqref="T78:U78" name="Range1_3_4_1_28"/>
    <protectedRange sqref="E78" name="Range1_3_13"/>
    <protectedRange sqref="E79 C79 G79" name="Range1_3_4_1_1_1"/>
    <protectedRange sqref="T81:U81" name="Range1_3_4_1_29"/>
    <protectedRange sqref="G84" name="Range1_3_15"/>
    <protectedRange sqref="T86:U87 T90:U90 T91:T92 U91:U94" name="Range1_3_4_1_30"/>
    <protectedRange sqref="A86" name="Range1_3_16"/>
    <protectedRange sqref="J86:M86 D86 R86" name="Range2_3_8"/>
    <protectedRange sqref="C86:C87" name="Range1_3_17"/>
    <protectedRange sqref="D87" name="Range1_3_1_1_1_1"/>
    <protectedRange sqref="J89:K89" name="Range2_3_9"/>
    <protectedRange sqref="J88:K88" name="Range1_3_1_5"/>
    <protectedRange sqref="T95:U96" name="Range1_3_4_1_31"/>
    <protectedRange sqref="T100 T102 U100:U102" name="Range1_3_4_1_32"/>
    <protectedRange sqref="J100:M100 V100 R100" name="Range2_3_10"/>
    <protectedRange sqref="H101 C100:C102" name="Range1_3_18"/>
    <protectedRange sqref="T103 U103:U104" name="Range1_3_4_1_33"/>
    <protectedRange sqref="E104 C103:C104 H103:H104" name="Range1_3_18_1"/>
    <protectedRange sqref="U106" name="Range1_3_4_1_34"/>
    <protectedRange sqref="U107" name="Range1_3_4_1_35"/>
    <protectedRange sqref="C107" name="Range1_3_2_3"/>
    <protectedRange sqref="A108 V108 J108:M108" name="Range1_3_2_1"/>
    <protectedRange sqref="U109" name="Range1_3_4_1_36"/>
    <protectedRange sqref="C109 J109:K109" name="Range1_3_22"/>
    <protectedRange sqref="U110" name="Range1_3_4_1_37"/>
    <protectedRange sqref="A110" name="Range1_2_1"/>
    <protectedRange sqref="C110" name="Range1_3_22_1"/>
    <protectedRange sqref="D110" name="Range1_4_1"/>
    <protectedRange sqref="A114 J114:K114 M114" name="Range2_3_1_1"/>
    <protectedRange sqref="T117:U117" name="Range1_3_4_1_38"/>
    <protectedRange sqref="J117:K117 D117" name="Range1_3_28"/>
    <protectedRange sqref="T118:U118" name="Range1_3_4_1_39"/>
    <protectedRange sqref="J118:K118" name="Range1_3_28_1"/>
    <protectedRange sqref="T120:U124" name="Range1_3_4_1_40"/>
    <protectedRange sqref="A120:A124" name="Range1_7_1"/>
    <protectedRange sqref="D120:D124" name="Range1_1_4_1"/>
    <protectedRange sqref="H121 H123:H124" name="Range1_2_3_1"/>
    <protectedRange sqref="L120:L124" name="Range1_3_31_1"/>
    <protectedRange sqref="M120:M124" name="Range1_3_32_1"/>
    <protectedRange sqref="V120:V124 R120:R124" name="Range1_3_33_1"/>
    <protectedRange sqref="T125:U125" name="Range1_3_4_1_41"/>
    <protectedRange sqref="A125" name="Range1_7_2"/>
    <protectedRange sqref="D125" name="Range1_1_4_2"/>
    <protectedRange sqref="H125" name="Range1_2_3_2"/>
    <protectedRange sqref="L125" name="Range1_3_31_2"/>
    <protectedRange sqref="M125" name="Range1_3_32_2"/>
    <protectedRange sqref="V125 R125" name="Range1_3_33_2"/>
    <protectedRange sqref="T126:U127" name="Range1_3_4_1_42"/>
    <protectedRange sqref="A126:A127" name="Range1_7_3"/>
    <protectedRange sqref="D126:D127" name="Range1_1_4_3"/>
    <protectedRange sqref="L126:L127" name="Range1_3_31_3"/>
    <protectedRange sqref="M126:M127" name="Range1_3_32_3"/>
    <protectedRange sqref="V126:V127 R126:R127" name="Range1_3_33_3"/>
    <protectedRange sqref="T128:U130" name="Range1_3_4_1_43"/>
    <protectedRange sqref="A128:A130" name="Range1_7_4"/>
    <protectedRange sqref="D128:D130" name="Range1_1_4_4"/>
    <protectedRange sqref="H128:H129" name="Range1_2_3_3"/>
    <protectedRange sqref="L128:L130" name="Range1_3_31_4"/>
    <protectedRange sqref="M128:M130" name="Range1_3_32_4"/>
    <protectedRange sqref="V128:V130 R128:R130" name="Range1_3_33_4"/>
    <protectedRange sqref="T131:U131" name="Range1_3_4_1_44"/>
    <protectedRange sqref="A131" name="Range1_7_5"/>
    <protectedRange sqref="D131" name="Range1_1_4_5"/>
    <protectedRange sqref="H131" name="Range1_2_3_4"/>
    <protectedRange sqref="L131" name="Range1_3_31_5"/>
    <protectedRange sqref="M131" name="Range1_3_32_5"/>
    <protectedRange sqref="V131 R131:S131" name="Range1_3_33_5"/>
    <protectedRange sqref="T132:U132" name="Range1_3_4_1_45"/>
    <protectedRange sqref="A132" name="Range1_7_6"/>
    <protectedRange sqref="D132" name="Range1_1_4_6"/>
    <protectedRange sqref="H132" name="Range1_2_3_5"/>
    <protectedRange sqref="L132" name="Range1_3_31_6"/>
    <protectedRange sqref="M132" name="Range1_3_32_6"/>
    <protectedRange sqref="V132 R132:S132" name="Range1_3_33_6"/>
    <protectedRange sqref="T133:U135" name="Range1_3_4_1_46"/>
    <protectedRange sqref="A133:A135" name="Range1_7_7"/>
    <protectedRange sqref="D133:D135" name="Range1_1_4_7"/>
    <protectedRange sqref="H133:H135" name="Range1_2_3_6"/>
    <protectedRange sqref="L133:L135" name="Range1_3_31_7"/>
    <protectedRange sqref="M133:M135" name="Range1_3_32_7"/>
    <protectedRange sqref="V133:V135 P133 P135 R133:S135" name="Range1_3_33_7"/>
    <protectedRange sqref="T136:U136" name="Range1_3_4_1_47"/>
    <protectedRange sqref="A136" name="Range1_7_8"/>
    <protectedRange sqref="D136" name="Range1_1_4_8"/>
    <protectedRange sqref="L136" name="Range1_3_31_8"/>
    <protectedRange sqref="M136" name="Range1_3_32_8"/>
    <protectedRange sqref="V136 R136:S136" name="Range1_3_33_8"/>
    <protectedRange sqref="T137:U137" name="Range1_3_4_1_48"/>
    <protectedRange sqref="A137" name="Range1_7_9"/>
    <protectedRange sqref="D137" name="Range1_1_4_9"/>
    <protectedRange sqref="H137" name="Range1_2_3_7"/>
    <protectedRange sqref="L137" name="Range1_3_31_9"/>
    <protectedRange sqref="M137" name="Range1_3_32_9"/>
    <protectedRange sqref="V137 R137:S137" name="Range1_3_33_9"/>
    <protectedRange sqref="T138:U138" name="Range1_3_4_1_49"/>
    <protectedRange sqref="A138" name="Range1_7_10"/>
    <protectedRange sqref="D138" name="Range1_1_4_10"/>
    <protectedRange sqref="H138" name="Range1_2_3_8"/>
    <protectedRange sqref="L138" name="Range1_3_31_10"/>
    <protectedRange sqref="M138" name="Range1_3_32_10"/>
    <protectedRange sqref="V138 R138:S138" name="Range1_3_33_10"/>
    <protectedRange sqref="T139:U141" name="Range1_3_4_1_50"/>
    <protectedRange sqref="A139:A141" name="Range1_7_11"/>
    <protectedRange sqref="D139:D141" name="Range1_1_4_11"/>
    <protectedRange sqref="H139 H141" name="Range1_2_3_9"/>
    <protectedRange sqref="L139:L141" name="Range1_3_31_11"/>
    <protectedRange sqref="M139:M141" name="Range1_3_32_11"/>
    <protectedRange sqref="V139:V141 R139:S141" name="Range1_3_33_11"/>
    <protectedRange sqref="T142:U144" name="Range1_3_4_1_51"/>
    <protectedRange sqref="A142:A144" name="Range1_7_12"/>
    <protectedRange sqref="D142:D144" name="Range1_1_4_12"/>
    <protectedRange sqref="H142 H144" name="Range1_2_3_10"/>
    <protectedRange sqref="L142:L144" name="Range1_3_31_12"/>
    <protectedRange sqref="M142:M144" name="Range1_3_32_12"/>
    <protectedRange sqref="V142:V144 R142:S144" name="Range1_3_33_12"/>
    <protectedRange sqref="T145:U145" name="Range1_3_4_1_52"/>
    <protectedRange sqref="A145" name="Range1_7_13"/>
    <protectedRange sqref="D145" name="Range1_1_4_13"/>
    <protectedRange sqref="H145" name="Range1_2_3_11"/>
    <protectedRange sqref="L145" name="Range1_3_31_13"/>
    <protectedRange sqref="M145" name="Range1_3_32_13"/>
    <protectedRange sqref="V145 R145:S145" name="Range1_3_33_13"/>
    <protectedRange sqref="T146:U147" name="Range1_3_4_1_53"/>
    <protectedRange sqref="A146" name="Range1_7_14"/>
    <protectedRange sqref="D146" name="Range1_1_4_14"/>
    <protectedRange sqref="L146" name="Range1_3_31_14"/>
    <protectedRange sqref="M146" name="Range1_3_32_14"/>
    <protectedRange sqref="V146:V147 R146:S146" name="Range1_3_33_14"/>
    <protectedRange sqref="T148:U148" name="Range1_3_4_1_54"/>
    <protectedRange sqref="T149:U149" name="Range1_3_4_1_55"/>
    <protectedRange sqref="T150:U151" name="Range1_3_4_1_56"/>
    <protectedRange sqref="T152:U155" name="Range1_3_4_1_57"/>
    <protectedRange sqref="T156:U156" name="Range1_3_4_1_58"/>
    <protectedRange sqref="T157:U158" name="Range1_3_4_1_59"/>
    <protectedRange sqref="T159:U160" name="Range1_3_4_1_60"/>
    <protectedRange sqref="T161:U161" name="Range1_3_4_1_61"/>
    <protectedRange sqref="T162:U167" name="Range1_3_4_1_62"/>
    <protectedRange sqref="T168:U169" name="Range1_3_4_1_63"/>
    <protectedRange sqref="A170 C170:D170 F170:H170 J170:M170 V170 R170:S170" name="Range1_14_1_2"/>
    <protectedRange sqref="T170:U170" name="Range1_3_4_1_64"/>
    <protectedRange sqref="A171:A174 C171:D172 F173:H174 G171:H172 J171:M174 V171:V174 P173 C174:D174 D173 R171:S171 R172:R174" name="Range1_14_1_2_1"/>
    <protectedRange sqref="T171:U174" name="Range1_3_4_1_65"/>
    <protectedRange sqref="A175:A176 F175:H176 J175:M176 V175:V176 C175:D176 R175:S175 R176" name="Range1_14_1_2_2"/>
    <protectedRange sqref="T175:U176" name="Range1_3_4_1_66"/>
    <protectedRange sqref="U177:V177 A177 G177:H177 J177:M177 C177:D177 R177" name="Range1_14_1_2_3"/>
    <protectedRange sqref="T177" name="Range1_3_4_1_67"/>
    <protectedRange sqref="A178 C178:D178 G178:H178 J178:M178 V178 R178" name="Range1_14_1_2_4"/>
    <protectedRange sqref="T178:U178" name="Range1_3_4_1_68"/>
    <protectedRange sqref="A179:A182 C179:D179 D181:E181 C182:D182 G179:H182 J179:M182 R181:R182 V182 D180 V179 R179" name="Range1_14_1_2_5"/>
    <protectedRange sqref="T179:U179 T181:U182" name="Range1_3_4_1_69"/>
    <protectedRange sqref="A183 J183:M183 V183" name="Range1_14_1_2_6"/>
    <protectedRange sqref="V184" name="Range1_14_1_2_7"/>
    <protectedRange sqref="T184:U185" name="Range1_3_4_1_70"/>
    <protectedRange sqref="C184:C185 G184:H185" name="Range1_3_29_2"/>
    <protectedRange sqref="V186" name="Range1_3_4_1_71"/>
    <protectedRange sqref="T188:T196" name="Range1_3_4_1_72"/>
    <protectedRange sqref="T197:T198" name="Range1_3_4_1_73"/>
    <protectedRange sqref="T199" name="Range1_3_4_1_74"/>
  </protectedRanges>
  <autoFilter ref="A6:V6"/>
  <dataConsolidate/>
  <mergeCells count="1">
    <mergeCell ref="C2:E4"/>
  </mergeCells>
  <conditionalFormatting sqref="F8:F10 S22:S23 F21:F23 S43 S50:S52 S73:S76 S78 S84:S85 F84:F85">
    <cfRule type="expression" dxfId="73" priority="11" stopIfTrue="1">
      <formula>#REF!="C"</formula>
    </cfRule>
  </conditionalFormatting>
  <conditionalFormatting sqref="F8:F10 T23 F23 T58:T61 S59 S63:T65 E70:E72 T84:T85 E84:F85 S87 T93:T94 F93 S90 S95 T101 S118 S131:S146 S150 F148:F155 S154:S155 S152 S158 F157:F158 S161 F164 F160:F162 F170 S170:S171 S175 F173:F175">
    <cfRule type="expression" dxfId="72" priority="10" stopIfTrue="1">
      <formula>#REF!="C"</formula>
    </cfRule>
  </conditionalFormatting>
  <conditionalFormatting sqref="F11:F20 F25 F27:F28 F34 F37:G37 V37:V49 E38:G49 E50:F51 F52:F69 F70:G72 E74:E76 F73:F76 J78 E77:F78 T79 E79 F80 E81 F82:F83 T93:T94 D86 E93:F93 F86:F92 T104 F94:F103 E104:F104 T106 F105:F106 E107 F108:F147 D117 E148:F155 F156 E157:F158 E160 F159:F160 E161:F161 E164 E162 F162:F169 E170:F170 E173:E174 F171:F174 E175:F176 F177:F187">
    <cfRule type="expression" dxfId="71" priority="9" stopIfTrue="1">
      <formula>#REF!="C"</formula>
    </cfRule>
  </conditionalFormatting>
  <conditionalFormatting sqref="G11 G20 G49 G120">
    <cfRule type="expression" dxfId="70" priority="8" stopIfTrue="1">
      <formula>#REF!="C"</formula>
    </cfRule>
  </conditionalFormatting>
  <conditionalFormatting sqref="G11 G20 G49 G120">
    <cfRule type="expression" dxfId="69" priority="7" stopIfTrue="1">
      <formula>#REF!="C"</formula>
    </cfRule>
  </conditionalFormatting>
  <conditionalFormatting sqref="G11 G20 G120">
    <cfRule type="expression" dxfId="68" priority="6" stopIfTrue="1">
      <formula>#REF!="C"</formula>
    </cfRule>
  </conditionalFormatting>
  <conditionalFormatting sqref="S37 S42">
    <cfRule type="expression" dxfId="67" priority="5" stopIfTrue="1">
      <formula>'C:\Users\mcstag\AppData\Local\Temp\notes62D355\[DECCv3.xlsx]All Survey Information'!#REF!="C"</formula>
    </cfRule>
  </conditionalFormatting>
  <conditionalFormatting sqref="S37 S42">
    <cfRule type="expression" dxfId="66" priority="4" stopIfTrue="1">
      <formula>'C:\Users\mcstag\AppData\Local\Temp\notes62D355\[DECCv3.xlsx]All Survey Information'!#REF!="C"</formula>
    </cfRule>
  </conditionalFormatting>
  <conditionalFormatting sqref="K187">
    <cfRule type="expression" dxfId="65" priority="3" stopIfTrue="1">
      <formula>#REF!="C"</formula>
    </cfRule>
  </conditionalFormatting>
  <conditionalFormatting sqref="K187">
    <cfRule type="expression" dxfId="64" priority="2" stopIfTrue="1">
      <formula>#REF!="C"</formula>
    </cfRule>
  </conditionalFormatting>
  <conditionalFormatting sqref="K187">
    <cfRule type="expression" dxfId="63" priority="1" stopIfTrue="1">
      <formula>#REF!="C"</formula>
    </cfRule>
  </conditionalFormatting>
  <dataValidations count="15">
    <dataValidation type="list" allowBlank="1" showInputMessage="1" showErrorMessage="1" sqref="S122 S208 S215">
      <formula1>$AS$7:$AS$14</formula1>
    </dataValidation>
    <dataValidation type="list" allowBlank="1" showInputMessage="1" showErrorMessage="1" sqref="I188:I191 I193:I197">
      <formula1>$AV$7:$AV$13</formula1>
    </dataValidation>
    <dataValidation type="list" allowBlank="1" showInputMessage="1" showErrorMessage="1" sqref="J188:J200 J202:J204 J208:J210 J215 J217:J220">
      <formula1>$AQ$7:$AQ$8</formula1>
    </dataValidation>
    <dataValidation type="list" allowBlank="1" showInputMessage="1" showErrorMessage="1" sqref="K193:K197 K188:K191 K202:K204 K208:K210 K215 K217:K220">
      <formula1>$AU$7:$AU$8</formula1>
    </dataValidation>
    <dataValidation type="list" allowBlank="1" showInputMessage="1" showErrorMessage="1" sqref="O188:O191 O193:O196 O210">
      <formula1>$BG$6:$BG$7</formula1>
    </dataValidation>
    <dataValidation type="list" allowBlank="1" showInputMessage="1" showErrorMessage="1" sqref="U188:U191 U193:U196 O202:O204 T202:U204 O208:O209 U208:U210 O215 U215 O217:O220 T217:U220">
      <formula1>$AW$7:$AW$8</formula1>
    </dataValidation>
    <dataValidation type="list" allowBlank="1" showInputMessage="1" showErrorMessage="1" sqref="S188 S191 S193:S198">
      <formula1>$AS$7:$AS$15</formula1>
    </dataValidation>
    <dataValidation type="list" allowBlank="1" showInputMessage="1" showErrorMessage="1" sqref="I201 K201 O201 T201:U201">
      <formula1>#REF!</formula1>
    </dataValidation>
    <dataValidation type="list" allowBlank="1" showInputMessage="1" showErrorMessage="1" sqref="I205:I207">
      <formula1>$AV$6:$AV$6</formula1>
    </dataValidation>
    <dataValidation type="list" allowBlank="1" showInputMessage="1" showErrorMessage="1" sqref="I202:I204 I208:I210 I215 I217:I220">
      <formula1>$AV$7:$AV$12</formula1>
    </dataValidation>
    <dataValidation type="list" allowBlank="1" showInputMessage="1" showErrorMessage="1" sqref="J205:J207">
      <formula1>$AQ$6:$AQ$6</formula1>
    </dataValidation>
    <dataValidation type="list" allowBlank="1" showInputMessage="1" showErrorMessage="1" sqref="K205:K207">
      <formula1>$AU$6:$AU$6</formula1>
    </dataValidation>
    <dataValidation type="list" allowBlank="1" showInputMessage="1" showErrorMessage="1" sqref="O205:O207 T205 U205:U207">
      <formula1>$AW$6:$AW$6</formula1>
    </dataValidation>
    <dataValidation type="list" allowBlank="1" showInputMessage="1" showErrorMessage="1" sqref="S206">
      <formula1>$AS$6:$AS$6</formula1>
    </dataValidation>
    <dataValidation type="list" allowBlank="1" showInputMessage="1" showErrorMessage="1" sqref="I216:K216 O216 S216 U216">
      <formula1>#REF!</formula1>
    </dataValidation>
  </dataValidations>
  <hyperlinks>
    <hyperlink ref="V7" r:id="rId1"/>
    <hyperlink ref="V8" r:id="rId2" display="school.Stats@wales.gsi.gov.uk"/>
    <hyperlink ref="E9" r:id="rId3"/>
    <hyperlink ref="A17" r:id="rId4" tooltip="link to Annual Public Service Vehicle survey of bus operators" display="https://www.gov.uk/government/collections/bus-statistics"/>
    <hyperlink ref="E17" r:id="rId5" tooltip="link to Annual Public Service Vehicle survey of bus operators"/>
    <hyperlink ref="V18" r:id="rId6" display="mailto:statistics@dfpni.gov.uk"/>
    <hyperlink ref="F22" r:id="rId7"/>
    <hyperlink ref="V22" r:id="rId8" display="Stats.finance@wales.gsi.gov.uk"/>
    <hyperlink ref="V26:V29" r:id="rId9" display="market.research@ofcom.org.uk"/>
    <hyperlink ref="V24" r:id="rId10"/>
    <hyperlink ref="V34" r:id="rId11"/>
    <hyperlink ref="V31:V34" r:id="rId12" display="market.research@ofcom.org.uk"/>
    <hyperlink ref="F32" r:id="rId13"/>
    <hyperlink ref="F33" r:id="rId14"/>
    <hyperlink ref="V32" r:id="rId15" display="Stats.finance@wales.gsi.gov.uk"/>
    <hyperlink ref="V33" r:id="rId16" display="Stats.finance@wales.gsi.gov.uk"/>
    <hyperlink ref="V35:V36" r:id="rId17" display="market.research@ofcom.org.uk"/>
    <hyperlink ref="V37" r:id="rId18"/>
    <hyperlink ref="F39" r:id="rId19"/>
    <hyperlink ref="V39" r:id="rId20" display="Stats.pss@wales.gsi.gov.uk"/>
    <hyperlink ref="V38:V41" r:id="rId21" display="paul.hirst@education.gsi.gov.uk"/>
    <hyperlink ref="E41" r:id="rId22"/>
    <hyperlink ref="E38" r:id="rId23"/>
    <hyperlink ref="E40" r:id="rId24"/>
    <hyperlink ref="V42" r:id="rId25" display="paul.hirst@education.gsi.gov.uk"/>
    <hyperlink ref="F42" r:id="rId26"/>
    <hyperlink ref="V43:V44" r:id="rId27" display="paul.hirst@education.gsi.gov.uk"/>
    <hyperlink ref="E45" r:id="rId28"/>
    <hyperlink ref="V45:V46" r:id="rId29" display="paul.hirst@education.gsi.gov.uk"/>
    <hyperlink ref="V46" r:id="rId30"/>
    <hyperlink ref="F47" r:id="rId31"/>
    <hyperlink ref="F48" r:id="rId32"/>
    <hyperlink ref="V47" r:id="rId33" display="stats.finance@wales.gsi.gov.uk"/>
    <hyperlink ref="V48" r:id="rId34" display="Stats.finance@wales.gsi.gov.uk"/>
    <hyperlink ref="V47:V48" r:id="rId35" display="paul.hirst@education.gsi.gov.uk"/>
    <hyperlink ref="V49" r:id="rId36" display="paul.hirst@education.gsi.gov.uk"/>
    <hyperlink ref="V51" r:id="rId37"/>
    <hyperlink ref="V52" r:id="rId38" display="mailto:anwar.annut@decc.gsi.gov.uk"/>
    <hyperlink ref="V53:V55" r:id="rId39" display="mailto:anwar.annut@decc.gsi.gov.uk"/>
    <hyperlink ref="E53" r:id="rId40" tooltip="link to Deprivation of Liberty safeguards "/>
    <hyperlink ref="E55" r:id="rId41" tooltip="link to Deprivation of Liberty safeguards "/>
    <hyperlink ref="V54" r:id="rId42" display="cssiw_surveya@wales.gsi.gov.uk"/>
    <hyperlink ref="V56" r:id="rId43" display="mailto:anwar.annut@decc.gsi.gov.uk"/>
    <hyperlink ref="E58" r:id="rId44"/>
    <hyperlink ref="E59" r:id="rId45"/>
    <hyperlink ref="E63" r:id="rId46"/>
    <hyperlink ref="F63" r:id="rId47"/>
    <hyperlink ref="F65" r:id="rId48"/>
    <hyperlink ref="E77" r:id="rId49"/>
    <hyperlink ref="V78" r:id="rId50"/>
    <hyperlink ref="E79" r:id="rId51" tooltip="link to Guardianship Under the Mental Health Act 1983 - SSDA702 "/>
    <hyperlink ref="F81" r:id="rId52"/>
    <hyperlink ref="V85" r:id="rId53" display="statistics@forestry.gsi.gov.uk"/>
    <hyperlink ref="A95" r:id="rId54" tooltip="link to International Road Haulage Survey" display="https://www.gov.uk/government/publications/international-road-haulage-survey-respondents-section"/>
    <hyperlink ref="E95" r:id="rId55" tooltip="link to International Road Haulage Survey"/>
    <hyperlink ref="E96" r:id="rId56"/>
    <hyperlink ref="V106" r:id="rId57"/>
    <hyperlink ref="V107" r:id="rId58"/>
    <hyperlink ref="E107" r:id="rId59"/>
    <hyperlink ref="F107" r:id="rId60"/>
    <hyperlink ref="F108" r:id="rId61"/>
    <hyperlink ref="E109" r:id="rId62"/>
    <hyperlink ref="A111" r:id="rId63" tooltip="link to Local Bus Fares Index, GB" display="https://www.gov.uk/government/organisations/department-for-transport/series/bus-statistics"/>
    <hyperlink ref="E111" r:id="rId64" tooltip="link to Local Bus Fares Index, GB"/>
    <hyperlink ref="V113" r:id="rId65" display="mailto:anwar.annut@decc.gsi.gov.uk"/>
    <hyperlink ref="E120" r:id="rId66"/>
    <hyperlink ref="V120:V124" r:id="rId67" display="info@statistics.gov.uk"/>
    <hyperlink ref="V125" r:id="rId68" display="info@statistics.gov.uk"/>
    <hyperlink ref="V127" r:id="rId69" display="school.Stats@wales.gsi.gov.uk"/>
    <hyperlink ref="V126:V127" r:id="rId70" display="info@statistics.gov.uk"/>
    <hyperlink ref="E126" r:id="rId71"/>
    <hyperlink ref="V128:V130" r:id="rId72" display="info@statistics.gov.uk"/>
    <hyperlink ref="E130" r:id="rId73"/>
    <hyperlink ref="V131" r:id="rId74" display="info@statistics.gov.uk"/>
    <hyperlink ref="F132" r:id="rId75"/>
    <hyperlink ref="V132" r:id="rId76" display="info@statistics.gov.uk"/>
    <hyperlink ref="V133:V135" r:id="rId77" display="info@statistics.gov.uk"/>
    <hyperlink ref="V133" r:id="rId78" display="mailto:statistics@dfpni.gov.uk"/>
    <hyperlink ref="V136" r:id="rId79" display="info@statistics.gov.uk"/>
    <hyperlink ref="V137" r:id="rId80" display="info@statistics.gov.uk"/>
    <hyperlink ref="F137" r:id="rId81"/>
    <hyperlink ref="A138" r:id="rId82" tooltip="link to Oral health surveys, part of the Dental Public Health Intelligence Programme" display="http://www.nwph.net/dentalhealth/"/>
    <hyperlink ref="V138" r:id="rId83" display="info@statistics.gov.uk"/>
    <hyperlink ref="V139:V141" r:id="rId84" display="info@statistics.gov.uk"/>
    <hyperlink ref="E141" r:id="rId85"/>
    <hyperlink ref="E140" r:id="rId86"/>
    <hyperlink ref="V142:V144" r:id="rId87" display="info@statistics.gov.uk"/>
    <hyperlink ref="V145" r:id="rId88" display="info@statistics.gov.uk"/>
    <hyperlink ref="F146" r:id="rId89"/>
    <hyperlink ref="F147" r:id="rId90"/>
    <hyperlink ref="V146" r:id="rId91" display="Stats.pss@wales.gsi.gov.uk"/>
    <hyperlink ref="V147" r:id="rId92" display="Stats.pss@wales.gsi.gov.uk"/>
    <hyperlink ref="V146:V147" r:id="rId93" display="info@statistics.gov.uk"/>
    <hyperlink ref="V158" r:id="rId94"/>
    <hyperlink ref="V162" r:id="rId95" display="school.Stats@wales.gsi.gov.uk"/>
    <hyperlink ref="V163" r:id="rId96" display="school.Stats@wales.gsi.gov.uk"/>
    <hyperlink ref="V164" r:id="rId97" display="school.Stats@wales.gsi.gov.uk"/>
    <hyperlink ref="V165" r:id="rId98" display="school.Stats@wales.gsi.gov.uk"/>
    <hyperlink ref="V166" r:id="rId99" display="school.Stats@wales.gsi.gov.uk"/>
    <hyperlink ref="V167" r:id="rId100" display="school.Stats@wales.gsi.gov.uk"/>
    <hyperlink ref="F168" r:id="rId101"/>
    <hyperlink ref="V168" r:id="rId102" display="Stats.pss@wales.gsi.gov.uk"/>
    <hyperlink ref="V170" r:id="rId103"/>
    <hyperlink ref="A173" r:id="rId104" tooltip="link to Quarterly Revenue Outturn (QRO)" display="https://www.gov.uk/government/policies/making-local-councils-more-transparent-and-accountable-to-local-people/supporting-pages/quarterly-revenue-outturn"/>
    <hyperlink ref="V173" r:id="rId105" display="qro.statistics@communities.gsi.gov.uk"/>
    <hyperlink ref="F173" r:id="rId106"/>
    <hyperlink ref="E179" r:id="rId107"/>
    <hyperlink ref="F181" r:id="rId108"/>
    <hyperlink ref="F182" r:id="rId109"/>
    <hyperlink ref="V181" r:id="rId110" display="Stats.finance@wales.gsi.gov.uk"/>
    <hyperlink ref="V182" r:id="rId111" display="Stats.finance@wales.gsi.gov.uk"/>
    <hyperlink ref="E183" r:id="rId112"/>
    <hyperlink ref="E184" r:id="rId113"/>
    <hyperlink ref="F193" r:id="rId114"/>
    <hyperlink ref="F194" r:id="rId115"/>
    <hyperlink ref="V193" r:id="rId116" display="stats.finance@wales.gsi.gov.uk"/>
    <hyperlink ref="V194" r:id="rId117" display="Stats.finance@wales.gsi.gov.uk"/>
    <hyperlink ref="E192" r:id="rId118"/>
    <hyperlink ref="E189" r:id="rId119"/>
    <hyperlink ref="E188" r:id="rId120"/>
    <hyperlink ref="E191" r:id="rId121"/>
    <hyperlink ref="F203" r:id="rId122"/>
    <hyperlink ref="F204" r:id="rId123"/>
    <hyperlink ref="F205" r:id="rId124"/>
    <hyperlink ref="F206" r:id="rId125"/>
    <hyperlink ref="V203" r:id="rId126" display="Stats.pss@wales.gsi.gov.uk"/>
    <hyperlink ref="V204" r:id="rId127" display="Stats.pss@wales.gsi.gov.uk"/>
    <hyperlink ref="V205" r:id="rId128" display="Stats.pss@wales.gsi.gov.uk"/>
    <hyperlink ref="V206" r:id="rId129" display="analyticalservices@detini.gov.uk"/>
    <hyperlink ref="E202" r:id="rId130"/>
    <hyperlink ref="V202:V204" r:id="rId131" display="analyticalservices@delni.gov.uk"/>
    <hyperlink ref="F207" r:id="rId132"/>
    <hyperlink ref="V207" r:id="rId133" display="analyticalservices@detini.gov.uk"/>
    <hyperlink ref="F209" r:id="rId134"/>
    <hyperlink ref="E208" r:id="rId135"/>
    <hyperlink ref="V209" r:id="rId136" display="tourismstatistics@dfpni.gov.uk"/>
    <hyperlink ref="V210" r:id="rId137" display="mailto:statistics@dfpni.gov.uk"/>
    <hyperlink ref="E211" r:id="rId138"/>
    <hyperlink ref="V211" r:id="rId139" display="mailto:statistics@dfpni.gov.uk"/>
    <hyperlink ref="E212" r:id="rId140"/>
    <hyperlink ref="V212" r:id="rId141" display="mailto:statistics@dfpni.gov.uk"/>
    <hyperlink ref="V213" r:id="rId142" display="mailto:statistics@dfpni.gov.uk"/>
    <hyperlink ref="V214" r:id="rId143" display="mailto:statistics@dfpni.gov.uk"/>
    <hyperlink ref="V217" r:id="rId144" display="asu@dsdni.gov.uk"/>
    <hyperlink ref="V218" r:id="rId145" display="asu@dsdni.gov.uk"/>
    <hyperlink ref="V219" r:id="rId146" display="asu@dsdni.gov.uk"/>
    <hyperlink ref="V220" r:id="rId147" display="asu@dsdni.gov.uk"/>
  </hyperlinks>
  <pageMargins left="0.7" right="0.7" top="0.75" bottom="0.75" header="0.3" footer="0.3"/>
  <pageSetup paperSize="9" orientation="portrait" r:id="rId148"/>
  <drawing r:id="rId149"/>
</worksheet>
</file>

<file path=xl/worksheets/sheet34.xml><?xml version="1.0" encoding="utf-8"?>
<worksheet xmlns="http://schemas.openxmlformats.org/spreadsheetml/2006/main" xmlns:r="http://schemas.openxmlformats.org/officeDocument/2006/relationships">
  <sheetPr codeName="Sheet12"/>
  <dimension ref="A1:DJ393"/>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75"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c r="C2" s="443" t="s">
        <v>1308</v>
      </c>
      <c r="D2" s="444"/>
      <c r="E2" s="44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c r="C3" s="446"/>
      <c r="D3" s="447"/>
      <c r="E3" s="448"/>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thickBot="1">
      <c r="C4" s="449"/>
      <c r="D4" s="450"/>
      <c r="E4" s="451"/>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ht="15.75" thickBot="1">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36" t="s">
        <v>0</v>
      </c>
      <c r="B6" s="137" t="s">
        <v>1281</v>
      </c>
      <c r="C6" s="137" t="s">
        <v>1</v>
      </c>
      <c r="D6" s="137" t="s">
        <v>2</v>
      </c>
      <c r="E6" s="137" t="s">
        <v>3</v>
      </c>
      <c r="F6" s="138" t="s">
        <v>1282</v>
      </c>
      <c r="G6" s="139" t="s">
        <v>804</v>
      </c>
      <c r="H6" s="140" t="s">
        <v>4</v>
      </c>
      <c r="I6" s="141" t="s">
        <v>805</v>
      </c>
      <c r="J6" s="142" t="s">
        <v>1283</v>
      </c>
      <c r="K6" s="142" t="s">
        <v>1284</v>
      </c>
      <c r="L6" s="139" t="s">
        <v>1285</v>
      </c>
      <c r="M6" s="141" t="s">
        <v>1286</v>
      </c>
      <c r="N6" s="141" t="s">
        <v>806</v>
      </c>
      <c r="O6" s="141" t="s">
        <v>1287</v>
      </c>
      <c r="P6" s="141" t="s">
        <v>5</v>
      </c>
      <c r="Q6" s="143" t="s">
        <v>1290</v>
      </c>
      <c r="R6" s="141" t="s">
        <v>1291</v>
      </c>
      <c r="S6" s="141" t="s">
        <v>6</v>
      </c>
      <c r="T6" s="144" t="s">
        <v>7</v>
      </c>
      <c r="U6" s="141" t="s">
        <v>778</v>
      </c>
      <c r="V6" s="141" t="s">
        <v>1288</v>
      </c>
    </row>
    <row r="7" spans="1:114" ht="68.25" customHeight="1">
      <c r="A7" s="98" t="s">
        <v>1599</v>
      </c>
      <c r="B7" s="98" t="s">
        <v>1154</v>
      </c>
      <c r="C7" s="98" t="s">
        <v>845</v>
      </c>
      <c r="D7" s="98" t="s">
        <v>1170</v>
      </c>
      <c r="E7" s="206" t="s">
        <v>1289</v>
      </c>
      <c r="F7" s="324" t="s">
        <v>1299</v>
      </c>
      <c r="G7" s="242" t="s">
        <v>8</v>
      </c>
      <c r="H7" s="206" t="s">
        <v>1418</v>
      </c>
      <c r="I7" s="103" t="s">
        <v>15</v>
      </c>
      <c r="J7" s="98" t="s">
        <v>18</v>
      </c>
      <c r="K7" s="98" t="s">
        <v>883</v>
      </c>
      <c r="L7" s="327">
        <v>901</v>
      </c>
      <c r="M7" s="243">
        <v>228</v>
      </c>
      <c r="N7" s="103">
        <v>25</v>
      </c>
      <c r="O7" s="103" t="s">
        <v>63</v>
      </c>
      <c r="P7" s="98" t="s">
        <v>63</v>
      </c>
      <c r="Q7" s="272" t="s">
        <v>1419</v>
      </c>
      <c r="R7" s="98" t="s">
        <v>24</v>
      </c>
      <c r="S7" s="98" t="s">
        <v>31</v>
      </c>
      <c r="T7" s="325">
        <v>38899</v>
      </c>
      <c r="U7" s="206" t="s">
        <v>1417</v>
      </c>
      <c r="V7" s="98" t="s">
        <v>1171</v>
      </c>
    </row>
    <row r="8" spans="1:114" ht="51" customHeight="1">
      <c r="A8" s="98" t="s">
        <v>1201</v>
      </c>
      <c r="B8" s="98" t="s">
        <v>1194</v>
      </c>
      <c r="C8" s="242" t="s">
        <v>1300</v>
      </c>
      <c r="D8" s="242" t="s">
        <v>1300</v>
      </c>
      <c r="E8" s="206" t="s">
        <v>1289</v>
      </c>
      <c r="F8" s="206" t="s">
        <v>1289</v>
      </c>
      <c r="G8" s="242" t="s">
        <v>1300</v>
      </c>
      <c r="H8" s="242" t="s">
        <v>1300</v>
      </c>
      <c r="I8" s="242" t="s">
        <v>1300</v>
      </c>
      <c r="J8" s="98" t="s">
        <v>18</v>
      </c>
      <c r="K8" s="98" t="s">
        <v>883</v>
      </c>
      <c r="L8" s="243">
        <v>2153</v>
      </c>
      <c r="M8" s="293">
        <v>599</v>
      </c>
      <c r="N8" s="103">
        <v>28</v>
      </c>
      <c r="O8" s="103" t="s">
        <v>63</v>
      </c>
      <c r="P8" s="206" t="s">
        <v>1289</v>
      </c>
      <c r="Q8" s="282" t="s">
        <v>1420</v>
      </c>
      <c r="R8" s="270" t="s">
        <v>210</v>
      </c>
      <c r="S8" s="242" t="s">
        <v>1300</v>
      </c>
      <c r="T8" s="325" t="s">
        <v>1300</v>
      </c>
      <c r="U8" s="242" t="s">
        <v>1300</v>
      </c>
      <c r="V8" s="244" t="s">
        <v>465</v>
      </c>
    </row>
    <row r="9" spans="1:114" ht="56.25" customHeight="1">
      <c r="A9" s="103" t="s">
        <v>1310</v>
      </c>
      <c r="B9" s="292" t="s">
        <v>1189</v>
      </c>
      <c r="C9" s="242" t="s">
        <v>1300</v>
      </c>
      <c r="D9" s="242" t="s">
        <v>1300</v>
      </c>
      <c r="E9" s="206" t="s">
        <v>1289</v>
      </c>
      <c r="F9" s="206" t="s">
        <v>1289</v>
      </c>
      <c r="G9" s="242" t="s">
        <v>1300</v>
      </c>
      <c r="H9" s="242" t="s">
        <v>1300</v>
      </c>
      <c r="I9" s="242" t="s">
        <v>1300</v>
      </c>
      <c r="J9" s="103" t="s">
        <v>18</v>
      </c>
      <c r="K9" s="103" t="s">
        <v>612</v>
      </c>
      <c r="L9" s="327">
        <v>145</v>
      </c>
      <c r="M9" s="327">
        <v>87</v>
      </c>
      <c r="N9" s="103">
        <v>60</v>
      </c>
      <c r="O9" s="103" t="s">
        <v>63</v>
      </c>
      <c r="P9" s="206" t="s">
        <v>1289</v>
      </c>
      <c r="Q9" s="328">
        <v>2158.4699999999998</v>
      </c>
      <c r="R9" s="270" t="s">
        <v>210</v>
      </c>
      <c r="S9" s="242" t="s">
        <v>1300</v>
      </c>
      <c r="T9" s="325" t="s">
        <v>1300</v>
      </c>
      <c r="U9" s="242" t="s">
        <v>1300</v>
      </c>
      <c r="V9" s="206" t="s">
        <v>1417</v>
      </c>
    </row>
    <row r="10" spans="1:114" ht="49.5" customHeight="1">
      <c r="A10" s="103" t="s">
        <v>1311</v>
      </c>
      <c r="B10" s="292" t="s">
        <v>1189</v>
      </c>
      <c r="C10" s="242" t="s">
        <v>1300</v>
      </c>
      <c r="D10" s="242" t="s">
        <v>1300</v>
      </c>
      <c r="E10" s="206" t="s">
        <v>1289</v>
      </c>
      <c r="F10" s="206" t="s">
        <v>1289</v>
      </c>
      <c r="G10" s="242" t="s">
        <v>1300</v>
      </c>
      <c r="H10" s="242" t="s">
        <v>1300</v>
      </c>
      <c r="I10" s="242" t="s">
        <v>1300</v>
      </c>
      <c r="J10" s="103" t="s">
        <v>18</v>
      </c>
      <c r="K10" s="103" t="s">
        <v>612</v>
      </c>
      <c r="L10" s="327">
        <v>125</v>
      </c>
      <c r="M10" s="327">
        <v>74</v>
      </c>
      <c r="N10" s="103">
        <v>59</v>
      </c>
      <c r="O10" s="103" t="s">
        <v>63</v>
      </c>
      <c r="P10" s="206" t="s">
        <v>1289</v>
      </c>
      <c r="Q10" s="328">
        <v>1835.9399999999998</v>
      </c>
      <c r="R10" s="270" t="s">
        <v>210</v>
      </c>
      <c r="S10" s="242" t="s">
        <v>1300</v>
      </c>
      <c r="T10" s="325" t="s">
        <v>1300</v>
      </c>
      <c r="U10" s="242" t="s">
        <v>1300</v>
      </c>
      <c r="V10" s="206" t="s">
        <v>1417</v>
      </c>
    </row>
    <row r="11" spans="1:114" ht="73.5" customHeight="1">
      <c r="A11" s="322" t="s">
        <v>1272</v>
      </c>
      <c r="B11" s="98" t="s">
        <v>1243</v>
      </c>
      <c r="C11" s="206" t="s">
        <v>1289</v>
      </c>
      <c r="D11" s="103" t="s">
        <v>1273</v>
      </c>
      <c r="E11" s="323" t="s">
        <v>1299</v>
      </c>
      <c r="F11" s="324" t="s">
        <v>1299</v>
      </c>
      <c r="G11" s="242" t="s">
        <v>11</v>
      </c>
      <c r="H11" s="206" t="s">
        <v>1418</v>
      </c>
      <c r="I11" s="103" t="s">
        <v>770</v>
      </c>
      <c r="J11" s="98" t="s">
        <v>18</v>
      </c>
      <c r="K11" s="98" t="s">
        <v>883</v>
      </c>
      <c r="L11" s="243">
        <v>16000</v>
      </c>
      <c r="M11" s="243">
        <v>8000</v>
      </c>
      <c r="N11" s="243">
        <v>50</v>
      </c>
      <c r="O11" s="327" t="s">
        <v>62</v>
      </c>
      <c r="P11" s="206" t="s">
        <v>1289</v>
      </c>
      <c r="Q11" s="272" t="s">
        <v>1421</v>
      </c>
      <c r="R11" s="98" t="s">
        <v>24</v>
      </c>
      <c r="S11" s="325" t="s">
        <v>1422</v>
      </c>
      <c r="T11" s="210" t="s">
        <v>1417</v>
      </c>
      <c r="U11" s="206" t="s">
        <v>1417</v>
      </c>
      <c r="V11" s="329" t="s">
        <v>1274</v>
      </c>
    </row>
    <row r="12" spans="1:114" ht="24">
      <c r="A12" s="98" t="s">
        <v>1122</v>
      </c>
      <c r="B12" s="98" t="s">
        <v>1107</v>
      </c>
      <c r="C12" s="242" t="s">
        <v>1300</v>
      </c>
      <c r="D12" s="242" t="s">
        <v>1300</v>
      </c>
      <c r="E12" s="206" t="s">
        <v>1289</v>
      </c>
      <c r="F12" s="206" t="s">
        <v>1289</v>
      </c>
      <c r="G12" s="242" t="s">
        <v>1300</v>
      </c>
      <c r="H12" s="242" t="s">
        <v>1300</v>
      </c>
      <c r="I12" s="242" t="s">
        <v>1300</v>
      </c>
      <c r="J12" s="98" t="s">
        <v>18</v>
      </c>
      <c r="K12" s="98" t="s">
        <v>883</v>
      </c>
      <c r="L12" s="243">
        <v>75</v>
      </c>
      <c r="M12" s="293">
        <v>75</v>
      </c>
      <c r="N12" s="103">
        <v>100</v>
      </c>
      <c r="O12" s="103" t="s">
        <v>63</v>
      </c>
      <c r="P12" s="206" t="s">
        <v>1289</v>
      </c>
      <c r="Q12" s="220" t="s">
        <v>1423</v>
      </c>
      <c r="R12" s="270" t="s">
        <v>210</v>
      </c>
      <c r="S12" s="242" t="s">
        <v>1300</v>
      </c>
      <c r="T12" s="325" t="s">
        <v>1300</v>
      </c>
      <c r="U12" s="242" t="s">
        <v>1300</v>
      </c>
      <c r="V12" s="206" t="s">
        <v>1417</v>
      </c>
    </row>
    <row r="13" spans="1:114" ht="52.5" customHeight="1">
      <c r="A13" s="98" t="s">
        <v>220</v>
      </c>
      <c r="B13" s="98" t="s">
        <v>1295</v>
      </c>
      <c r="C13" s="242" t="s">
        <v>371</v>
      </c>
      <c r="D13" s="98" t="s">
        <v>222</v>
      </c>
      <c r="E13" s="206" t="s">
        <v>1289</v>
      </c>
      <c r="F13" s="206" t="s">
        <v>1289</v>
      </c>
      <c r="G13" s="242" t="s">
        <v>10</v>
      </c>
      <c r="H13" s="206" t="s">
        <v>1418</v>
      </c>
      <c r="I13" s="103" t="s">
        <v>15</v>
      </c>
      <c r="J13" s="292" t="s">
        <v>18</v>
      </c>
      <c r="K13" s="98" t="s">
        <v>612</v>
      </c>
      <c r="L13" s="243">
        <v>51</v>
      </c>
      <c r="M13" s="243">
        <v>51</v>
      </c>
      <c r="N13" s="103">
        <v>100</v>
      </c>
      <c r="O13" s="103" t="s">
        <v>63</v>
      </c>
      <c r="P13" s="98" t="s">
        <v>63</v>
      </c>
      <c r="Q13" s="238">
        <v>3000</v>
      </c>
      <c r="R13" s="98" t="s">
        <v>24</v>
      </c>
      <c r="S13" s="98" t="s">
        <v>223</v>
      </c>
      <c r="T13" s="210" t="s">
        <v>1417</v>
      </c>
      <c r="U13" s="206" t="s">
        <v>1417</v>
      </c>
      <c r="V13" s="244" t="s">
        <v>215</v>
      </c>
    </row>
    <row r="14" spans="1:114">
      <c r="A14" s="98" t="s">
        <v>216</v>
      </c>
      <c r="B14" s="98" t="s">
        <v>1295</v>
      </c>
      <c r="C14" s="98" t="s">
        <v>27</v>
      </c>
      <c r="D14" s="98" t="s">
        <v>217</v>
      </c>
      <c r="E14" s="206" t="s">
        <v>1289</v>
      </c>
      <c r="F14" s="206" t="s">
        <v>1289</v>
      </c>
      <c r="G14" s="242" t="s">
        <v>10</v>
      </c>
      <c r="H14" s="206" t="s">
        <v>1418</v>
      </c>
      <c r="I14" s="103" t="s">
        <v>13</v>
      </c>
      <c r="J14" s="292" t="s">
        <v>18</v>
      </c>
      <c r="K14" s="98" t="s">
        <v>612</v>
      </c>
      <c r="L14" s="243">
        <v>152</v>
      </c>
      <c r="M14" s="243">
        <v>120</v>
      </c>
      <c r="N14" s="103">
        <v>79</v>
      </c>
      <c r="O14" s="103" t="s">
        <v>63</v>
      </c>
      <c r="P14" s="98" t="s">
        <v>63</v>
      </c>
      <c r="Q14" s="238">
        <v>4000</v>
      </c>
      <c r="R14" s="98" t="s">
        <v>24</v>
      </c>
      <c r="S14" s="98" t="s">
        <v>37</v>
      </c>
      <c r="T14" s="210" t="s">
        <v>1417</v>
      </c>
      <c r="U14" s="206" t="s">
        <v>1417</v>
      </c>
      <c r="V14" s="244" t="s">
        <v>215</v>
      </c>
    </row>
    <row r="15" spans="1:114" ht="51" customHeight="1">
      <c r="A15" s="98" t="s">
        <v>224</v>
      </c>
      <c r="B15" s="98" t="s">
        <v>1295</v>
      </c>
      <c r="C15" s="98" t="s">
        <v>27</v>
      </c>
      <c r="D15" s="98" t="s">
        <v>225</v>
      </c>
      <c r="E15" s="206" t="s">
        <v>1289</v>
      </c>
      <c r="F15" s="206" t="s">
        <v>1289</v>
      </c>
      <c r="G15" s="242" t="s">
        <v>10</v>
      </c>
      <c r="H15" s="98" t="s">
        <v>226</v>
      </c>
      <c r="I15" s="103" t="s">
        <v>15</v>
      </c>
      <c r="J15" s="292" t="s">
        <v>18</v>
      </c>
      <c r="K15" s="98" t="s">
        <v>612</v>
      </c>
      <c r="L15" s="243">
        <v>51</v>
      </c>
      <c r="M15" s="243">
        <v>51</v>
      </c>
      <c r="N15" s="103">
        <v>100</v>
      </c>
      <c r="O15" s="103" t="s">
        <v>63</v>
      </c>
      <c r="P15" s="98" t="s">
        <v>63</v>
      </c>
      <c r="Q15" s="238">
        <v>2000</v>
      </c>
      <c r="R15" s="98" t="s">
        <v>24</v>
      </c>
      <c r="S15" s="98" t="s">
        <v>223</v>
      </c>
      <c r="T15" s="210" t="s">
        <v>1417</v>
      </c>
      <c r="U15" s="206" t="s">
        <v>1417</v>
      </c>
      <c r="V15" s="244" t="s">
        <v>215</v>
      </c>
    </row>
    <row r="16" spans="1:114" ht="47.25" customHeight="1">
      <c r="A16" s="98" t="s">
        <v>1064</v>
      </c>
      <c r="B16" s="98" t="s">
        <v>1031</v>
      </c>
      <c r="C16" s="98" t="s">
        <v>371</v>
      </c>
      <c r="D16" s="98" t="s">
        <v>1065</v>
      </c>
      <c r="E16" s="330" t="s">
        <v>1299</v>
      </c>
      <c r="F16" s="324" t="s">
        <v>1299</v>
      </c>
      <c r="G16" s="242" t="s">
        <v>10</v>
      </c>
      <c r="H16" s="206" t="s">
        <v>1418</v>
      </c>
      <c r="I16" s="103" t="s">
        <v>1059</v>
      </c>
      <c r="J16" s="98" t="s">
        <v>18</v>
      </c>
      <c r="K16" s="98" t="s">
        <v>883</v>
      </c>
      <c r="L16" s="243">
        <v>14500</v>
      </c>
      <c r="M16" s="243">
        <v>7500</v>
      </c>
      <c r="N16" s="103">
        <v>52</v>
      </c>
      <c r="O16" s="327" t="s">
        <v>62</v>
      </c>
      <c r="P16" s="98" t="s">
        <v>63</v>
      </c>
      <c r="Q16" s="243" t="s">
        <v>1424</v>
      </c>
      <c r="R16" s="98" t="s">
        <v>24</v>
      </c>
      <c r="S16" s="98" t="s">
        <v>46</v>
      </c>
      <c r="T16" s="325">
        <v>1993</v>
      </c>
      <c r="U16" s="98">
        <v>2014</v>
      </c>
      <c r="V16" s="244" t="s">
        <v>1061</v>
      </c>
    </row>
    <row r="17" spans="1:22" ht="54.75" customHeight="1">
      <c r="A17" s="325" t="s">
        <v>1312</v>
      </c>
      <c r="B17" s="98" t="s">
        <v>1031</v>
      </c>
      <c r="C17" s="98" t="s">
        <v>221</v>
      </c>
      <c r="D17" s="98" t="s">
        <v>1425</v>
      </c>
      <c r="E17" s="98" t="s">
        <v>1066</v>
      </c>
      <c r="F17" s="206" t="s">
        <v>1289</v>
      </c>
      <c r="G17" s="103" t="s">
        <v>10</v>
      </c>
      <c r="H17" s="206" t="s">
        <v>1418</v>
      </c>
      <c r="I17" s="103" t="s">
        <v>818</v>
      </c>
      <c r="J17" s="103" t="s">
        <v>18</v>
      </c>
      <c r="K17" s="103" t="s">
        <v>883</v>
      </c>
      <c r="L17" s="103">
        <v>14500</v>
      </c>
      <c r="M17" s="103">
        <v>8600</v>
      </c>
      <c r="N17" s="103">
        <v>59.31</v>
      </c>
      <c r="O17" s="325" t="s">
        <v>62</v>
      </c>
      <c r="P17" s="325" t="s">
        <v>63</v>
      </c>
      <c r="Q17" s="325"/>
      <c r="R17" s="325" t="s">
        <v>24</v>
      </c>
      <c r="S17" s="325" t="s">
        <v>1067</v>
      </c>
      <c r="T17" s="325">
        <v>1993</v>
      </c>
      <c r="U17" s="325" t="s">
        <v>1071</v>
      </c>
      <c r="V17" s="325" t="s">
        <v>1061</v>
      </c>
    </row>
    <row r="18" spans="1:22" ht="40.5" customHeight="1">
      <c r="A18" s="98" t="s">
        <v>609</v>
      </c>
      <c r="B18" s="98" t="s">
        <v>1243</v>
      </c>
      <c r="C18" s="98" t="s">
        <v>908</v>
      </c>
      <c r="D18" s="98" t="s">
        <v>611</v>
      </c>
      <c r="E18" s="206" t="s">
        <v>1289</v>
      </c>
      <c r="F18" s="324" t="s">
        <v>1299</v>
      </c>
      <c r="G18" s="242" t="s">
        <v>11</v>
      </c>
      <c r="H18" s="98" t="s">
        <v>612</v>
      </c>
      <c r="I18" s="103" t="s">
        <v>15</v>
      </c>
      <c r="J18" s="292" t="s">
        <v>18</v>
      </c>
      <c r="K18" s="292" t="s">
        <v>612</v>
      </c>
      <c r="L18" s="243">
        <v>22</v>
      </c>
      <c r="M18" s="243">
        <v>22</v>
      </c>
      <c r="N18" s="243">
        <v>100</v>
      </c>
      <c r="O18" s="327" t="s">
        <v>62</v>
      </c>
      <c r="P18" s="98" t="s">
        <v>63</v>
      </c>
      <c r="Q18" s="238">
        <v>977.46</v>
      </c>
      <c r="R18" s="98" t="s">
        <v>24</v>
      </c>
      <c r="S18" s="98" t="s">
        <v>25</v>
      </c>
      <c r="T18" s="210" t="s">
        <v>1417</v>
      </c>
      <c r="U18" s="206" t="s">
        <v>1417</v>
      </c>
      <c r="V18" s="98" t="s">
        <v>613</v>
      </c>
    </row>
    <row r="19" spans="1:22" ht="78.75" customHeight="1">
      <c r="A19" s="98" t="s">
        <v>614</v>
      </c>
      <c r="B19" s="98" t="s">
        <v>1243</v>
      </c>
      <c r="C19" s="98" t="s">
        <v>908</v>
      </c>
      <c r="D19" s="98" t="s">
        <v>615</v>
      </c>
      <c r="E19" s="206" t="s">
        <v>1289</v>
      </c>
      <c r="F19" s="324" t="s">
        <v>1299</v>
      </c>
      <c r="G19" s="242" t="s">
        <v>11</v>
      </c>
      <c r="H19" s="98" t="s">
        <v>616</v>
      </c>
      <c r="I19" s="103" t="s">
        <v>15</v>
      </c>
      <c r="J19" s="292" t="s">
        <v>18</v>
      </c>
      <c r="K19" s="292" t="s">
        <v>612</v>
      </c>
      <c r="L19" s="243">
        <v>3</v>
      </c>
      <c r="M19" s="243">
        <v>3</v>
      </c>
      <c r="N19" s="243">
        <v>100</v>
      </c>
      <c r="O19" s="327" t="s">
        <v>62</v>
      </c>
      <c r="P19" s="98" t="s">
        <v>63</v>
      </c>
      <c r="Q19" s="238">
        <v>88.86</v>
      </c>
      <c r="R19" s="98" t="s">
        <v>24</v>
      </c>
      <c r="S19" s="98" t="s">
        <v>25</v>
      </c>
      <c r="T19" s="210" t="s">
        <v>1417</v>
      </c>
      <c r="U19" s="206" t="s">
        <v>1417</v>
      </c>
      <c r="V19" s="98" t="s">
        <v>613</v>
      </c>
    </row>
    <row r="20" spans="1:22" ht="47.25" customHeight="1">
      <c r="A20" s="98" t="s">
        <v>617</v>
      </c>
      <c r="B20" s="98" t="s">
        <v>1243</v>
      </c>
      <c r="C20" s="98" t="s">
        <v>908</v>
      </c>
      <c r="D20" s="98" t="s">
        <v>618</v>
      </c>
      <c r="E20" s="206" t="s">
        <v>1289</v>
      </c>
      <c r="F20" s="324" t="s">
        <v>1299</v>
      </c>
      <c r="G20" s="242" t="s">
        <v>11</v>
      </c>
      <c r="H20" s="98" t="s">
        <v>619</v>
      </c>
      <c r="I20" s="103" t="s">
        <v>15</v>
      </c>
      <c r="J20" s="292" t="s">
        <v>18</v>
      </c>
      <c r="K20" s="292" t="s">
        <v>19</v>
      </c>
      <c r="L20" s="243">
        <v>81</v>
      </c>
      <c r="M20" s="243">
        <v>81</v>
      </c>
      <c r="N20" s="243">
        <v>100</v>
      </c>
      <c r="O20" s="327" t="s">
        <v>62</v>
      </c>
      <c r="P20" s="98" t="s">
        <v>63</v>
      </c>
      <c r="Q20" s="238">
        <v>4798.4399999999996</v>
      </c>
      <c r="R20" s="98" t="s">
        <v>24</v>
      </c>
      <c r="S20" s="98" t="s">
        <v>25</v>
      </c>
      <c r="T20" s="210" t="s">
        <v>1417</v>
      </c>
      <c r="U20" s="206" t="s">
        <v>1417</v>
      </c>
      <c r="V20" s="98" t="s">
        <v>613</v>
      </c>
    </row>
    <row r="21" spans="1:22" ht="54" customHeight="1">
      <c r="A21" s="103" t="s">
        <v>940</v>
      </c>
      <c r="B21" s="98" t="s">
        <v>930</v>
      </c>
      <c r="C21" s="242" t="s">
        <v>1300</v>
      </c>
      <c r="D21" s="242" t="s">
        <v>1300</v>
      </c>
      <c r="E21" s="206" t="s">
        <v>1289</v>
      </c>
      <c r="F21" s="323" t="s">
        <v>1299</v>
      </c>
      <c r="G21" s="242" t="s">
        <v>1300</v>
      </c>
      <c r="H21" s="242" t="s">
        <v>1300</v>
      </c>
      <c r="I21" s="242" t="s">
        <v>1300</v>
      </c>
      <c r="J21" s="270" t="s">
        <v>18</v>
      </c>
      <c r="K21" s="270" t="s">
        <v>19</v>
      </c>
      <c r="L21" s="206" t="s">
        <v>1417</v>
      </c>
      <c r="M21" s="327">
        <v>880</v>
      </c>
      <c r="N21" s="206" t="s">
        <v>1417</v>
      </c>
      <c r="O21" s="103" t="s">
        <v>63</v>
      </c>
      <c r="P21" s="242" t="s">
        <v>1300</v>
      </c>
      <c r="Q21" s="331">
        <v>4496.8</v>
      </c>
      <c r="R21" s="270" t="s">
        <v>210</v>
      </c>
      <c r="S21" s="242" t="s">
        <v>1300</v>
      </c>
      <c r="T21" s="325" t="s">
        <v>1300</v>
      </c>
      <c r="U21" s="242" t="s">
        <v>1300</v>
      </c>
      <c r="V21" s="332" t="s">
        <v>937</v>
      </c>
    </row>
    <row r="22" spans="1:22" ht="39.75" customHeight="1">
      <c r="A22" s="242" t="s">
        <v>218</v>
      </c>
      <c r="B22" s="98" t="s">
        <v>1295</v>
      </c>
      <c r="C22" s="98" t="s">
        <v>27</v>
      </c>
      <c r="D22" s="98" t="s">
        <v>219</v>
      </c>
      <c r="E22" s="206" t="s">
        <v>1289</v>
      </c>
      <c r="F22" s="206" t="s">
        <v>1289</v>
      </c>
      <c r="G22" s="242" t="s">
        <v>10</v>
      </c>
      <c r="H22" s="206" t="s">
        <v>1418</v>
      </c>
      <c r="I22" s="103" t="s">
        <v>13</v>
      </c>
      <c r="J22" s="292" t="s">
        <v>18</v>
      </c>
      <c r="K22" s="98" t="s">
        <v>612</v>
      </c>
      <c r="L22" s="243">
        <v>152</v>
      </c>
      <c r="M22" s="243">
        <v>100</v>
      </c>
      <c r="N22" s="103">
        <v>66</v>
      </c>
      <c r="O22" s="103" t="s">
        <v>63</v>
      </c>
      <c r="P22" s="98" t="s">
        <v>63</v>
      </c>
      <c r="Q22" s="238">
        <v>5085</v>
      </c>
      <c r="R22" s="98" t="s">
        <v>24</v>
      </c>
      <c r="S22" s="98" t="s">
        <v>25</v>
      </c>
      <c r="T22" s="210" t="s">
        <v>1417</v>
      </c>
      <c r="U22" s="206" t="s">
        <v>1417</v>
      </c>
      <c r="V22" s="244" t="s">
        <v>215</v>
      </c>
    </row>
    <row r="23" spans="1:22" ht="67.5" customHeight="1">
      <c r="A23" s="273" t="s">
        <v>403</v>
      </c>
      <c r="B23" s="98" t="s">
        <v>1129</v>
      </c>
      <c r="C23" s="273" t="s">
        <v>60</v>
      </c>
      <c r="D23" s="273" t="s">
        <v>405</v>
      </c>
      <c r="E23" s="206" t="s">
        <v>1289</v>
      </c>
      <c r="F23" s="206" t="s">
        <v>1289</v>
      </c>
      <c r="G23" s="242" t="s">
        <v>8</v>
      </c>
      <c r="H23" s="273" t="s">
        <v>406</v>
      </c>
      <c r="I23" s="103" t="s">
        <v>812</v>
      </c>
      <c r="J23" s="292" t="s">
        <v>18</v>
      </c>
      <c r="K23" s="292" t="s">
        <v>19</v>
      </c>
      <c r="L23" s="206" t="s">
        <v>1417</v>
      </c>
      <c r="M23" s="333">
        <v>950</v>
      </c>
      <c r="N23" s="206" t="s">
        <v>1417</v>
      </c>
      <c r="O23" s="327" t="s">
        <v>62</v>
      </c>
      <c r="P23" s="98" t="s">
        <v>62</v>
      </c>
      <c r="Q23" s="334">
        <v>7034.75</v>
      </c>
      <c r="R23" s="98" t="s">
        <v>24</v>
      </c>
      <c r="S23" s="98" t="s">
        <v>25</v>
      </c>
      <c r="T23" s="210" t="s">
        <v>1417</v>
      </c>
      <c r="U23" s="206" t="s">
        <v>1417</v>
      </c>
      <c r="V23" s="335" t="s">
        <v>407</v>
      </c>
    </row>
    <row r="24" spans="1:22" ht="64.5" customHeight="1">
      <c r="A24" s="103" t="s">
        <v>165</v>
      </c>
      <c r="B24" s="98" t="s">
        <v>966</v>
      </c>
      <c r="C24" s="242" t="s">
        <v>167</v>
      </c>
      <c r="D24" s="103" t="s">
        <v>168</v>
      </c>
      <c r="E24" s="206" t="s">
        <v>1289</v>
      </c>
      <c r="F24" s="206" t="s">
        <v>1289</v>
      </c>
      <c r="G24" s="103" t="s">
        <v>9</v>
      </c>
      <c r="H24" s="206" t="s">
        <v>1418</v>
      </c>
      <c r="I24" s="103" t="s">
        <v>15</v>
      </c>
      <c r="J24" s="103" t="s">
        <v>18</v>
      </c>
      <c r="K24" s="103" t="s">
        <v>19</v>
      </c>
      <c r="L24" s="251">
        <v>13</v>
      </c>
      <c r="M24" s="251">
        <v>12</v>
      </c>
      <c r="N24" s="103">
        <v>92</v>
      </c>
      <c r="O24" s="327" t="s">
        <v>62</v>
      </c>
      <c r="P24" s="98" t="s">
        <v>62</v>
      </c>
      <c r="Q24" s="252">
        <v>91</v>
      </c>
      <c r="R24" s="103" t="s">
        <v>24</v>
      </c>
      <c r="S24" s="103" t="s">
        <v>37</v>
      </c>
      <c r="T24" s="325" t="s">
        <v>967</v>
      </c>
      <c r="U24" s="206" t="s">
        <v>1417</v>
      </c>
      <c r="V24" s="236" t="s">
        <v>1417</v>
      </c>
    </row>
    <row r="25" spans="1:22" ht="41.25" customHeight="1">
      <c r="A25" s="103" t="s">
        <v>1023</v>
      </c>
      <c r="B25" s="98" t="s">
        <v>1019</v>
      </c>
      <c r="C25" s="103" t="s">
        <v>100</v>
      </c>
      <c r="D25" s="103" t="s">
        <v>1024</v>
      </c>
      <c r="E25" s="323" t="s">
        <v>1299</v>
      </c>
      <c r="F25" s="206" t="s">
        <v>1289</v>
      </c>
      <c r="G25" s="103" t="s">
        <v>8</v>
      </c>
      <c r="H25" s="103" t="s">
        <v>336</v>
      </c>
      <c r="I25" s="103" t="s">
        <v>13</v>
      </c>
      <c r="J25" s="103" t="s">
        <v>18</v>
      </c>
      <c r="K25" s="103" t="s">
        <v>19</v>
      </c>
      <c r="L25" s="251">
        <v>12</v>
      </c>
      <c r="M25" s="251">
        <v>12</v>
      </c>
      <c r="N25" s="103">
        <v>100</v>
      </c>
      <c r="O25" s="327" t="s">
        <v>62</v>
      </c>
      <c r="P25" s="98" t="s">
        <v>63</v>
      </c>
      <c r="Q25" s="252">
        <v>76.575000000000003</v>
      </c>
      <c r="R25" s="103" t="s">
        <v>24</v>
      </c>
      <c r="S25" s="98" t="s">
        <v>25</v>
      </c>
      <c r="T25" s="210" t="s">
        <v>1417</v>
      </c>
      <c r="U25" s="206" t="s">
        <v>1417</v>
      </c>
      <c r="V25" s="103" t="s">
        <v>337</v>
      </c>
    </row>
    <row r="26" spans="1:22" ht="47.25" customHeight="1">
      <c r="A26" s="325" t="s">
        <v>1316</v>
      </c>
      <c r="B26" s="98" t="s">
        <v>1309</v>
      </c>
      <c r="C26" s="98" t="s">
        <v>1434</v>
      </c>
      <c r="D26" s="206" t="s">
        <v>1289</v>
      </c>
      <c r="E26" s="206" t="s">
        <v>1289</v>
      </c>
      <c r="F26" s="206" t="s">
        <v>1289</v>
      </c>
      <c r="G26" s="206" t="s">
        <v>1289</v>
      </c>
      <c r="H26" s="206" t="s">
        <v>1418</v>
      </c>
      <c r="I26" s="103" t="s">
        <v>14</v>
      </c>
      <c r="J26" s="103" t="s">
        <v>18</v>
      </c>
      <c r="K26" s="103" t="s">
        <v>19</v>
      </c>
      <c r="L26" s="103">
        <v>1200</v>
      </c>
      <c r="M26" s="103">
        <v>465</v>
      </c>
      <c r="N26" s="206" t="s">
        <v>1289</v>
      </c>
      <c r="O26" s="327" t="s">
        <v>63</v>
      </c>
      <c r="P26" s="206" t="s">
        <v>1289</v>
      </c>
      <c r="Q26" s="238">
        <v>3491</v>
      </c>
      <c r="R26" s="206" t="s">
        <v>1289</v>
      </c>
      <c r="S26" s="98" t="s">
        <v>25</v>
      </c>
      <c r="T26" s="206" t="s">
        <v>1289</v>
      </c>
      <c r="U26" s="325" t="s">
        <v>1429</v>
      </c>
      <c r="V26" s="325" t="s">
        <v>1435</v>
      </c>
    </row>
    <row r="27" spans="1:22" ht="41.25" customHeight="1">
      <c r="A27" s="98" t="s">
        <v>21</v>
      </c>
      <c r="B27" s="98" t="s">
        <v>807</v>
      </c>
      <c r="C27" s="242" t="s">
        <v>23</v>
      </c>
      <c r="D27" s="98" t="s">
        <v>813</v>
      </c>
      <c r="E27" s="206" t="s">
        <v>1289</v>
      </c>
      <c r="F27" s="206" t="s">
        <v>1289</v>
      </c>
      <c r="G27" s="242" t="s">
        <v>12</v>
      </c>
      <c r="H27" s="242" t="s">
        <v>814</v>
      </c>
      <c r="I27" s="103" t="s">
        <v>15</v>
      </c>
      <c r="J27" s="292" t="s">
        <v>18</v>
      </c>
      <c r="K27" s="98" t="s">
        <v>815</v>
      </c>
      <c r="L27" s="293">
        <v>143</v>
      </c>
      <c r="M27" s="243">
        <v>33</v>
      </c>
      <c r="N27" s="103">
        <v>23</v>
      </c>
      <c r="O27" s="103" t="s">
        <v>63</v>
      </c>
      <c r="P27" s="98" t="s">
        <v>63</v>
      </c>
      <c r="Q27" s="282">
        <v>52</v>
      </c>
      <c r="R27" s="98" t="s">
        <v>24</v>
      </c>
      <c r="S27" s="98" t="s">
        <v>25</v>
      </c>
      <c r="T27" s="206" t="s">
        <v>1417</v>
      </c>
      <c r="U27" s="206" t="s">
        <v>1417</v>
      </c>
      <c r="V27" s="98" t="s">
        <v>26</v>
      </c>
    </row>
    <row r="28" spans="1:22" ht="42.75" customHeight="1">
      <c r="A28" s="103" t="s">
        <v>1022</v>
      </c>
      <c r="B28" s="98" t="s">
        <v>1019</v>
      </c>
      <c r="C28" s="103" t="s">
        <v>100</v>
      </c>
      <c r="D28" s="103" t="s">
        <v>335</v>
      </c>
      <c r="E28" s="323" t="s">
        <v>1299</v>
      </c>
      <c r="F28" s="206" t="s">
        <v>1289</v>
      </c>
      <c r="G28" s="103" t="s">
        <v>8</v>
      </c>
      <c r="H28" s="103" t="s">
        <v>336</v>
      </c>
      <c r="I28" s="103" t="s">
        <v>13</v>
      </c>
      <c r="J28" s="103" t="s">
        <v>18</v>
      </c>
      <c r="K28" s="103" t="s">
        <v>19</v>
      </c>
      <c r="L28" s="251">
        <v>13</v>
      </c>
      <c r="M28" s="251">
        <v>13</v>
      </c>
      <c r="N28" s="103">
        <v>100</v>
      </c>
      <c r="O28" s="327" t="s">
        <v>62</v>
      </c>
      <c r="P28" s="98" t="s">
        <v>63</v>
      </c>
      <c r="Q28" s="252">
        <v>68.407000000000011</v>
      </c>
      <c r="R28" s="103" t="s">
        <v>24</v>
      </c>
      <c r="S28" s="98" t="s">
        <v>25</v>
      </c>
      <c r="T28" s="210" t="s">
        <v>1417</v>
      </c>
      <c r="U28" s="206" t="s">
        <v>1417</v>
      </c>
      <c r="V28" s="103" t="s">
        <v>337</v>
      </c>
    </row>
    <row r="29" spans="1:22" ht="47.25" customHeight="1">
      <c r="A29" s="103" t="s">
        <v>118</v>
      </c>
      <c r="B29" s="98" t="s">
        <v>960</v>
      </c>
      <c r="C29" s="242" t="s">
        <v>28</v>
      </c>
      <c r="D29" s="103" t="s">
        <v>120</v>
      </c>
      <c r="E29" s="336" t="s">
        <v>1299</v>
      </c>
      <c r="F29" s="206" t="s">
        <v>1289</v>
      </c>
      <c r="G29" s="242" t="s">
        <v>8</v>
      </c>
      <c r="H29" s="103" t="s">
        <v>121</v>
      </c>
      <c r="I29" s="103" t="s">
        <v>15</v>
      </c>
      <c r="J29" s="292" t="s">
        <v>18</v>
      </c>
      <c r="K29" s="292" t="s">
        <v>19</v>
      </c>
      <c r="L29" s="251">
        <v>6</v>
      </c>
      <c r="M29" s="251">
        <v>6</v>
      </c>
      <c r="N29" s="103">
        <v>100</v>
      </c>
      <c r="O29" s="327" t="s">
        <v>62</v>
      </c>
      <c r="P29" s="98" t="s">
        <v>63</v>
      </c>
      <c r="Q29" s="252">
        <v>60.72</v>
      </c>
      <c r="R29" s="98" t="s">
        <v>24</v>
      </c>
      <c r="S29" s="98" t="s">
        <v>25</v>
      </c>
      <c r="T29" s="210" t="s">
        <v>1417</v>
      </c>
      <c r="U29" s="206" t="s">
        <v>1417</v>
      </c>
      <c r="V29" s="329" t="s">
        <v>961</v>
      </c>
    </row>
    <row r="30" spans="1:22" ht="52.5" customHeight="1">
      <c r="A30" s="98" t="s">
        <v>1240</v>
      </c>
      <c r="B30" s="98" t="s">
        <v>1202</v>
      </c>
      <c r="C30" s="98" t="s">
        <v>854</v>
      </c>
      <c r="D30" s="103" t="s">
        <v>1241</v>
      </c>
      <c r="E30" s="330" t="s">
        <v>1299</v>
      </c>
      <c r="F30" s="324" t="s">
        <v>1299</v>
      </c>
      <c r="G30" s="242" t="s">
        <v>8</v>
      </c>
      <c r="H30" s="206" t="s">
        <v>1418</v>
      </c>
      <c r="I30" s="103" t="s">
        <v>852</v>
      </c>
      <c r="J30" s="98" t="s">
        <v>18</v>
      </c>
      <c r="K30" s="98" t="s">
        <v>1060</v>
      </c>
      <c r="L30" s="243" t="s">
        <v>1242</v>
      </c>
      <c r="M30" s="243">
        <v>330000</v>
      </c>
      <c r="N30" s="206" t="s">
        <v>1417</v>
      </c>
      <c r="O30" s="327" t="s">
        <v>62</v>
      </c>
      <c r="P30" s="98" t="s">
        <v>63</v>
      </c>
      <c r="Q30" s="243" t="s">
        <v>1436</v>
      </c>
      <c r="R30" s="98" t="s">
        <v>24</v>
      </c>
      <c r="S30" s="98" t="s">
        <v>37</v>
      </c>
      <c r="T30" s="325">
        <v>2004</v>
      </c>
      <c r="U30" s="98">
        <v>2015</v>
      </c>
      <c r="V30" s="244" t="s">
        <v>1215</v>
      </c>
    </row>
    <row r="31" spans="1:22" ht="41.25" customHeight="1">
      <c r="A31" s="103" t="s">
        <v>32</v>
      </c>
      <c r="B31" s="103" t="s">
        <v>807</v>
      </c>
      <c r="C31" s="103" t="s">
        <v>28</v>
      </c>
      <c r="D31" s="103" t="s">
        <v>851</v>
      </c>
      <c r="E31" s="206" t="s">
        <v>1289</v>
      </c>
      <c r="F31" s="206" t="s">
        <v>1289</v>
      </c>
      <c r="G31" s="270" t="s">
        <v>8</v>
      </c>
      <c r="H31" s="206" t="s">
        <v>1418</v>
      </c>
      <c r="I31" s="103" t="s">
        <v>852</v>
      </c>
      <c r="J31" s="328" t="s">
        <v>18</v>
      </c>
      <c r="K31" s="103" t="s">
        <v>19</v>
      </c>
      <c r="L31" s="327">
        <v>10075</v>
      </c>
      <c r="M31" s="327">
        <v>403</v>
      </c>
      <c r="N31" s="103">
        <v>4</v>
      </c>
      <c r="O31" s="103" t="s">
        <v>63</v>
      </c>
      <c r="P31" s="98" t="s">
        <v>63</v>
      </c>
      <c r="Q31" s="328">
        <v>1684</v>
      </c>
      <c r="R31" s="270" t="s">
        <v>24</v>
      </c>
      <c r="S31" s="98" t="s">
        <v>25</v>
      </c>
      <c r="T31" s="206" t="s">
        <v>1417</v>
      </c>
      <c r="U31" s="206" t="s">
        <v>1417</v>
      </c>
      <c r="V31" s="103" t="s">
        <v>33</v>
      </c>
    </row>
    <row r="32" spans="1:22" ht="59.25" customHeight="1">
      <c r="A32" s="98" t="s">
        <v>98</v>
      </c>
      <c r="B32" s="98" t="s">
        <v>930</v>
      </c>
      <c r="C32" s="98" t="s">
        <v>100</v>
      </c>
      <c r="D32" s="98" t="s">
        <v>101</v>
      </c>
      <c r="E32" s="324" t="s">
        <v>1299</v>
      </c>
      <c r="F32" s="324" t="s">
        <v>1299</v>
      </c>
      <c r="G32" s="242" t="s">
        <v>10</v>
      </c>
      <c r="H32" s="98" t="s">
        <v>102</v>
      </c>
      <c r="I32" s="103" t="s">
        <v>812</v>
      </c>
      <c r="J32" s="292" t="s">
        <v>18</v>
      </c>
      <c r="K32" s="292" t="s">
        <v>19</v>
      </c>
      <c r="L32" s="293">
        <v>7000</v>
      </c>
      <c r="M32" s="243">
        <v>1900</v>
      </c>
      <c r="N32" s="103">
        <v>27</v>
      </c>
      <c r="O32" s="327" t="s">
        <v>62</v>
      </c>
      <c r="P32" s="98" t="s">
        <v>63</v>
      </c>
      <c r="Q32" s="337">
        <v>4850</v>
      </c>
      <c r="R32" s="98" t="s">
        <v>24</v>
      </c>
      <c r="S32" s="98" t="s">
        <v>25</v>
      </c>
      <c r="T32" s="210" t="s">
        <v>1417</v>
      </c>
      <c r="U32" s="206" t="s">
        <v>1417</v>
      </c>
      <c r="V32" s="98" t="s">
        <v>103</v>
      </c>
    </row>
    <row r="33" spans="1:24" ht="54.75" customHeight="1">
      <c r="A33" s="98" t="s">
        <v>1139</v>
      </c>
      <c r="B33" s="98" t="s">
        <v>1129</v>
      </c>
      <c r="C33" s="242" t="s">
        <v>1300</v>
      </c>
      <c r="D33" s="242" t="s">
        <v>1300</v>
      </c>
      <c r="E33" s="206" t="s">
        <v>1289</v>
      </c>
      <c r="F33" s="206" t="s">
        <v>1289</v>
      </c>
      <c r="G33" s="242" t="s">
        <v>1300</v>
      </c>
      <c r="H33" s="242" t="s">
        <v>1300</v>
      </c>
      <c r="I33" s="242" t="s">
        <v>1300</v>
      </c>
      <c r="J33" s="98" t="s">
        <v>18</v>
      </c>
      <c r="K33" s="98" t="s">
        <v>883</v>
      </c>
      <c r="L33" s="206" t="s">
        <v>1417</v>
      </c>
      <c r="M33" s="293">
        <v>1316</v>
      </c>
      <c r="N33" s="206" t="s">
        <v>1417</v>
      </c>
      <c r="O33" s="103" t="s">
        <v>63</v>
      </c>
      <c r="P33" s="206" t="s">
        <v>1289</v>
      </c>
      <c r="Q33" s="293" t="s">
        <v>1438</v>
      </c>
      <c r="R33" s="270" t="s">
        <v>210</v>
      </c>
      <c r="S33" s="242" t="s">
        <v>1300</v>
      </c>
      <c r="T33" s="325" t="s">
        <v>1300</v>
      </c>
      <c r="U33" s="242" t="s">
        <v>1300</v>
      </c>
      <c r="V33" s="335" t="s">
        <v>1131</v>
      </c>
    </row>
    <row r="34" spans="1:24" ht="42.75" customHeight="1">
      <c r="A34" s="103" t="s">
        <v>887</v>
      </c>
      <c r="B34" s="103" t="s">
        <v>807</v>
      </c>
      <c r="C34" s="98" t="s">
        <v>27</v>
      </c>
      <c r="D34" s="103" t="s">
        <v>842</v>
      </c>
      <c r="E34" s="206" t="s">
        <v>1289</v>
      </c>
      <c r="F34" s="206" t="s">
        <v>1289</v>
      </c>
      <c r="G34" s="103" t="s">
        <v>970</v>
      </c>
      <c r="H34" s="206" t="s">
        <v>1418</v>
      </c>
      <c r="I34" s="103" t="s">
        <v>15</v>
      </c>
      <c r="J34" s="328" t="s">
        <v>18</v>
      </c>
      <c r="K34" s="98" t="s">
        <v>883</v>
      </c>
      <c r="L34" s="327">
        <v>9000</v>
      </c>
      <c r="M34" s="327">
        <v>4950</v>
      </c>
      <c r="N34" s="103">
        <v>55.000000000000007</v>
      </c>
      <c r="O34" s="103" t="s">
        <v>63</v>
      </c>
      <c r="P34" s="98" t="s">
        <v>63</v>
      </c>
      <c r="Q34" s="327" t="s">
        <v>1439</v>
      </c>
      <c r="R34" s="270" t="s">
        <v>24</v>
      </c>
      <c r="S34" s="98" t="s">
        <v>25</v>
      </c>
      <c r="T34" s="206" t="s">
        <v>1417</v>
      </c>
      <c r="U34" s="206" t="s">
        <v>1417</v>
      </c>
      <c r="V34" s="206" t="s">
        <v>1417</v>
      </c>
    </row>
    <row r="35" spans="1:24" ht="49.5" customHeight="1">
      <c r="A35" s="103" t="s">
        <v>841</v>
      </c>
      <c r="B35" s="103" t="s">
        <v>807</v>
      </c>
      <c r="C35" s="103" t="s">
        <v>28</v>
      </c>
      <c r="D35" s="103" t="s">
        <v>842</v>
      </c>
      <c r="E35" s="206" t="s">
        <v>1289</v>
      </c>
      <c r="F35" s="206" t="s">
        <v>1289</v>
      </c>
      <c r="G35" s="270" t="s">
        <v>8</v>
      </c>
      <c r="H35" s="103" t="s">
        <v>836</v>
      </c>
      <c r="I35" s="103" t="s">
        <v>14</v>
      </c>
      <c r="J35" s="328" t="s">
        <v>18</v>
      </c>
      <c r="K35" s="103" t="s">
        <v>19</v>
      </c>
      <c r="L35" s="327">
        <v>7000</v>
      </c>
      <c r="M35" s="327">
        <v>3850.0000000000005</v>
      </c>
      <c r="N35" s="103">
        <v>55.000000000000007</v>
      </c>
      <c r="O35" s="103" t="s">
        <v>63</v>
      </c>
      <c r="P35" s="98" t="s">
        <v>63</v>
      </c>
      <c r="Q35" s="328">
        <v>23506</v>
      </c>
      <c r="R35" s="270" t="s">
        <v>24</v>
      </c>
      <c r="S35" s="98" t="s">
        <v>25</v>
      </c>
      <c r="T35" s="206" t="s">
        <v>1289</v>
      </c>
      <c r="U35" s="206" t="s">
        <v>1417</v>
      </c>
      <c r="V35" s="206" t="s">
        <v>1417</v>
      </c>
    </row>
    <row r="36" spans="1:24" ht="53.25" customHeight="1">
      <c r="A36" s="98" t="s">
        <v>73</v>
      </c>
      <c r="B36" s="98" t="s">
        <v>907</v>
      </c>
      <c r="C36" s="242" t="s">
        <v>908</v>
      </c>
      <c r="D36" s="103" t="s">
        <v>74</v>
      </c>
      <c r="E36" s="324" t="s">
        <v>1299</v>
      </c>
      <c r="F36" s="206" t="s">
        <v>1289</v>
      </c>
      <c r="G36" s="242" t="s">
        <v>10</v>
      </c>
      <c r="H36" s="103" t="s">
        <v>912</v>
      </c>
      <c r="I36" s="103" t="s">
        <v>15</v>
      </c>
      <c r="J36" s="292" t="s">
        <v>18</v>
      </c>
      <c r="K36" s="292" t="s">
        <v>19</v>
      </c>
      <c r="L36" s="293">
        <v>65</v>
      </c>
      <c r="M36" s="243">
        <v>55</v>
      </c>
      <c r="N36" s="103">
        <v>85</v>
      </c>
      <c r="O36" s="327" t="s">
        <v>62</v>
      </c>
      <c r="P36" s="98" t="s">
        <v>340</v>
      </c>
      <c r="Q36" s="282">
        <v>1840</v>
      </c>
      <c r="R36" s="98" t="s">
        <v>24</v>
      </c>
      <c r="S36" s="98" t="s">
        <v>37</v>
      </c>
      <c r="T36" s="206" t="s">
        <v>1417</v>
      </c>
      <c r="U36" s="206" t="s">
        <v>1417</v>
      </c>
      <c r="V36" s="244" t="s">
        <v>88</v>
      </c>
    </row>
    <row r="37" spans="1:24" ht="51" customHeight="1">
      <c r="A37" s="325" t="s">
        <v>1322</v>
      </c>
      <c r="B37" s="98" t="s">
        <v>1309</v>
      </c>
      <c r="C37" s="98" t="s">
        <v>1441</v>
      </c>
      <c r="D37" s="206" t="s">
        <v>1289</v>
      </c>
      <c r="E37" s="206" t="s">
        <v>1289</v>
      </c>
      <c r="F37" s="206" t="s">
        <v>1289</v>
      </c>
      <c r="G37" s="206" t="s">
        <v>1289</v>
      </c>
      <c r="H37" s="206" t="s">
        <v>1418</v>
      </c>
      <c r="I37" s="103" t="s">
        <v>1442</v>
      </c>
      <c r="J37" s="103" t="s">
        <v>18</v>
      </c>
      <c r="K37" s="103" t="s">
        <v>19</v>
      </c>
      <c r="L37" s="103">
        <v>115</v>
      </c>
      <c r="M37" s="103">
        <v>73</v>
      </c>
      <c r="N37" s="206" t="s">
        <v>1289</v>
      </c>
      <c r="O37" s="327" t="s">
        <v>63</v>
      </c>
      <c r="P37" s="206" t="s">
        <v>1289</v>
      </c>
      <c r="Q37" s="238">
        <v>238.89250000000001</v>
      </c>
      <c r="R37" s="206" t="s">
        <v>1289</v>
      </c>
      <c r="S37" s="206" t="s">
        <v>1289</v>
      </c>
      <c r="T37" s="325">
        <v>2015</v>
      </c>
      <c r="U37" s="325" t="s">
        <v>1443</v>
      </c>
      <c r="V37" s="325" t="s">
        <v>1444</v>
      </c>
    </row>
    <row r="38" spans="1:24" ht="51" customHeight="1">
      <c r="A38" s="103" t="s">
        <v>1011</v>
      </c>
      <c r="B38" s="98" t="s">
        <v>966</v>
      </c>
      <c r="C38" s="242" t="s">
        <v>1300</v>
      </c>
      <c r="D38" s="242" t="s">
        <v>1300</v>
      </c>
      <c r="E38" s="206" t="s">
        <v>1289</v>
      </c>
      <c r="F38" s="206" t="s">
        <v>1289</v>
      </c>
      <c r="G38" s="242" t="s">
        <v>1300</v>
      </c>
      <c r="H38" s="242" t="s">
        <v>1300</v>
      </c>
      <c r="I38" s="242" t="s">
        <v>1300</v>
      </c>
      <c r="J38" s="270" t="s">
        <v>18</v>
      </c>
      <c r="K38" s="270" t="s">
        <v>19</v>
      </c>
      <c r="L38" s="327">
        <v>120</v>
      </c>
      <c r="M38" s="327">
        <v>102</v>
      </c>
      <c r="N38" s="103">
        <v>85</v>
      </c>
      <c r="O38" s="103" t="s">
        <v>63</v>
      </c>
      <c r="P38" s="206" t="s">
        <v>1289</v>
      </c>
      <c r="Q38" s="328">
        <v>912.65</v>
      </c>
      <c r="R38" s="270" t="s">
        <v>210</v>
      </c>
      <c r="S38" s="242" t="s">
        <v>1300</v>
      </c>
      <c r="T38" s="325" t="s">
        <v>1300</v>
      </c>
      <c r="U38" s="242" t="s">
        <v>1300</v>
      </c>
      <c r="V38" s="236" t="s">
        <v>1417</v>
      </c>
    </row>
    <row r="39" spans="1:24" ht="51" customHeight="1">
      <c r="A39" s="103" t="s">
        <v>1010</v>
      </c>
      <c r="B39" s="98" t="s">
        <v>966</v>
      </c>
      <c r="C39" s="242" t="s">
        <v>1300</v>
      </c>
      <c r="D39" s="242" t="s">
        <v>1300</v>
      </c>
      <c r="E39" s="206" t="s">
        <v>1289</v>
      </c>
      <c r="F39" s="206" t="s">
        <v>1289</v>
      </c>
      <c r="G39" s="242" t="s">
        <v>1300</v>
      </c>
      <c r="H39" s="242" t="s">
        <v>1300</v>
      </c>
      <c r="I39" s="242" t="s">
        <v>1300</v>
      </c>
      <c r="J39" s="270" t="s">
        <v>18</v>
      </c>
      <c r="K39" s="270" t="s">
        <v>19</v>
      </c>
      <c r="L39" s="327">
        <v>111</v>
      </c>
      <c r="M39" s="327">
        <v>104</v>
      </c>
      <c r="N39" s="103">
        <v>93</v>
      </c>
      <c r="O39" s="103" t="s">
        <v>63</v>
      </c>
      <c r="P39" s="206" t="s">
        <v>1289</v>
      </c>
      <c r="Q39" s="328">
        <v>930.54</v>
      </c>
      <c r="R39" s="270" t="s">
        <v>210</v>
      </c>
      <c r="S39" s="242" t="s">
        <v>1300</v>
      </c>
      <c r="T39" s="325" t="s">
        <v>1300</v>
      </c>
      <c r="U39" s="242" t="s">
        <v>1300</v>
      </c>
      <c r="V39" s="236" t="s">
        <v>1417</v>
      </c>
    </row>
    <row r="40" spans="1:24" ht="51" customHeight="1">
      <c r="A40" s="103" t="s">
        <v>1013</v>
      </c>
      <c r="B40" s="98" t="s">
        <v>966</v>
      </c>
      <c r="C40" s="242" t="s">
        <v>1300</v>
      </c>
      <c r="D40" s="242" t="s">
        <v>1300</v>
      </c>
      <c r="E40" s="206" t="s">
        <v>1289</v>
      </c>
      <c r="F40" s="206" t="s">
        <v>1289</v>
      </c>
      <c r="G40" s="242" t="s">
        <v>1300</v>
      </c>
      <c r="H40" s="242" t="s">
        <v>1300</v>
      </c>
      <c r="I40" s="242" t="s">
        <v>1300</v>
      </c>
      <c r="J40" s="270" t="s">
        <v>18</v>
      </c>
      <c r="K40" s="270" t="s">
        <v>19</v>
      </c>
      <c r="L40" s="327">
        <v>81</v>
      </c>
      <c r="M40" s="327">
        <v>18</v>
      </c>
      <c r="N40" s="103">
        <v>22</v>
      </c>
      <c r="O40" s="103" t="s">
        <v>63</v>
      </c>
      <c r="P40" s="206" t="s">
        <v>1289</v>
      </c>
      <c r="Q40" s="328">
        <v>173.25</v>
      </c>
      <c r="R40" s="270" t="s">
        <v>210</v>
      </c>
      <c r="S40" s="242" t="s">
        <v>1300</v>
      </c>
      <c r="T40" s="325" t="s">
        <v>1300</v>
      </c>
      <c r="U40" s="242" t="s">
        <v>1300</v>
      </c>
      <c r="V40" s="236" t="s">
        <v>1417</v>
      </c>
    </row>
    <row r="41" spans="1:24" ht="48" customHeight="1">
      <c r="A41" s="103" t="s">
        <v>871</v>
      </c>
      <c r="B41" s="103" t="s">
        <v>807</v>
      </c>
      <c r="C41" s="242" t="s">
        <v>1300</v>
      </c>
      <c r="D41" s="242" t="s">
        <v>1300</v>
      </c>
      <c r="E41" s="206" t="s">
        <v>1289</v>
      </c>
      <c r="F41" s="206" t="s">
        <v>1289</v>
      </c>
      <c r="G41" s="242" t="s">
        <v>1300</v>
      </c>
      <c r="H41" s="242" t="s">
        <v>1300</v>
      </c>
      <c r="I41" s="242" t="s">
        <v>1300</v>
      </c>
      <c r="J41" s="270" t="s">
        <v>18</v>
      </c>
      <c r="K41" s="270" t="s">
        <v>19</v>
      </c>
      <c r="L41" s="327">
        <v>400</v>
      </c>
      <c r="M41" s="327">
        <v>400</v>
      </c>
      <c r="N41" s="103">
        <v>100</v>
      </c>
      <c r="O41" s="103" t="s">
        <v>63</v>
      </c>
      <c r="P41" s="242" t="s">
        <v>1300</v>
      </c>
      <c r="Q41" s="328">
        <v>1975</v>
      </c>
      <c r="R41" s="270" t="s">
        <v>210</v>
      </c>
      <c r="S41" s="242" t="s">
        <v>1300</v>
      </c>
      <c r="T41" s="242" t="s">
        <v>1300</v>
      </c>
      <c r="U41" s="242" t="s">
        <v>1300</v>
      </c>
      <c r="V41" s="206" t="s">
        <v>1417</v>
      </c>
    </row>
    <row r="42" spans="1:24" ht="48.75" customHeight="1">
      <c r="A42" s="103" t="s">
        <v>1085</v>
      </c>
      <c r="B42" s="98" t="s">
        <v>1075</v>
      </c>
      <c r="C42" s="242" t="s">
        <v>1300</v>
      </c>
      <c r="D42" s="242" t="s">
        <v>1300</v>
      </c>
      <c r="E42" s="206" t="s">
        <v>1289</v>
      </c>
      <c r="F42" s="206" t="s">
        <v>1289</v>
      </c>
      <c r="G42" s="242" t="s">
        <v>1300</v>
      </c>
      <c r="H42" s="242" t="s">
        <v>1300</v>
      </c>
      <c r="I42" s="242" t="s">
        <v>1300</v>
      </c>
      <c r="J42" s="103" t="s">
        <v>18</v>
      </c>
      <c r="K42" s="103" t="s">
        <v>19</v>
      </c>
      <c r="L42" s="206" t="s">
        <v>1417</v>
      </c>
      <c r="M42" s="251">
        <v>50</v>
      </c>
      <c r="N42" s="206" t="s">
        <v>1417</v>
      </c>
      <c r="O42" s="103" t="s">
        <v>63</v>
      </c>
      <c r="P42" s="206" t="s">
        <v>1289</v>
      </c>
      <c r="Q42" s="252">
        <v>2221.5</v>
      </c>
      <c r="R42" s="270" t="s">
        <v>210</v>
      </c>
      <c r="S42" s="242" t="s">
        <v>1300</v>
      </c>
      <c r="T42" s="325" t="s">
        <v>1300</v>
      </c>
      <c r="U42" s="242" t="s">
        <v>1300</v>
      </c>
      <c r="V42" s="329" t="s">
        <v>1079</v>
      </c>
    </row>
    <row r="43" spans="1:24" ht="51" customHeight="1">
      <c r="A43" s="103" t="s">
        <v>1134</v>
      </c>
      <c r="B43" s="98" t="s">
        <v>1129</v>
      </c>
      <c r="C43" s="242" t="s">
        <v>1300</v>
      </c>
      <c r="D43" s="242" t="s">
        <v>1300</v>
      </c>
      <c r="E43" s="206" t="s">
        <v>1289</v>
      </c>
      <c r="F43" s="206" t="s">
        <v>1289</v>
      </c>
      <c r="G43" s="242" t="s">
        <v>1300</v>
      </c>
      <c r="H43" s="242" t="s">
        <v>1300</v>
      </c>
      <c r="I43" s="242" t="s">
        <v>1300</v>
      </c>
      <c r="J43" s="270" t="s">
        <v>18</v>
      </c>
      <c r="K43" s="270" t="s">
        <v>19</v>
      </c>
      <c r="L43" s="327">
        <v>1500</v>
      </c>
      <c r="M43" s="327">
        <v>1500</v>
      </c>
      <c r="N43" s="103">
        <v>100</v>
      </c>
      <c r="O43" s="103" t="s">
        <v>63</v>
      </c>
      <c r="P43" s="206" t="s">
        <v>1289</v>
      </c>
      <c r="Q43" s="328">
        <v>9655</v>
      </c>
      <c r="R43" s="270" t="s">
        <v>210</v>
      </c>
      <c r="S43" s="242" t="s">
        <v>1300</v>
      </c>
      <c r="T43" s="325" t="s">
        <v>1300</v>
      </c>
      <c r="U43" s="242" t="s">
        <v>1300</v>
      </c>
      <c r="V43" s="206" t="s">
        <v>1289</v>
      </c>
    </row>
    <row r="44" spans="1:24" ht="59.25" customHeight="1">
      <c r="A44" s="325" t="s">
        <v>1323</v>
      </c>
      <c r="B44" s="98" t="s">
        <v>1309</v>
      </c>
      <c r="C44" s="98" t="s">
        <v>1441</v>
      </c>
      <c r="D44" s="206" t="s">
        <v>1289</v>
      </c>
      <c r="E44" s="206" t="s">
        <v>1289</v>
      </c>
      <c r="F44" s="206" t="s">
        <v>1289</v>
      </c>
      <c r="G44" s="206" t="s">
        <v>1289</v>
      </c>
      <c r="H44" s="206" t="s">
        <v>1418</v>
      </c>
      <c r="I44" s="103" t="s">
        <v>1442</v>
      </c>
      <c r="J44" s="103" t="s">
        <v>18</v>
      </c>
      <c r="K44" s="103" t="s">
        <v>19</v>
      </c>
      <c r="L44" s="206" t="s">
        <v>1417</v>
      </c>
      <c r="M44" s="103">
        <v>26</v>
      </c>
      <c r="N44" s="206" t="s">
        <v>1289</v>
      </c>
      <c r="O44" s="327" t="s">
        <v>63</v>
      </c>
      <c r="P44" s="206" t="s">
        <v>1289</v>
      </c>
      <c r="Q44" s="238">
        <v>85.084999999999994</v>
      </c>
      <c r="R44" s="206" t="s">
        <v>1289</v>
      </c>
      <c r="S44" s="206" t="s">
        <v>1289</v>
      </c>
      <c r="T44" s="325">
        <v>2015</v>
      </c>
      <c r="U44" s="325" t="s">
        <v>1443</v>
      </c>
      <c r="V44" s="325" t="s">
        <v>1444</v>
      </c>
      <c r="W44" s="16"/>
      <c r="X44" s="17"/>
    </row>
    <row r="45" spans="1:24" ht="54.75" customHeight="1">
      <c r="A45" s="325" t="s">
        <v>1324</v>
      </c>
      <c r="B45" s="98" t="s">
        <v>1309</v>
      </c>
      <c r="C45" s="98" t="s">
        <v>1441</v>
      </c>
      <c r="D45" s="206" t="s">
        <v>1289</v>
      </c>
      <c r="E45" s="206" t="s">
        <v>1289</v>
      </c>
      <c r="F45" s="206" t="s">
        <v>1289</v>
      </c>
      <c r="G45" s="206" t="s">
        <v>1289</v>
      </c>
      <c r="H45" s="206" t="s">
        <v>1418</v>
      </c>
      <c r="I45" s="103" t="s">
        <v>1442</v>
      </c>
      <c r="J45" s="103" t="s">
        <v>18</v>
      </c>
      <c r="K45" s="103" t="s">
        <v>19</v>
      </c>
      <c r="L45" s="206" t="s">
        <v>1417</v>
      </c>
      <c r="M45" s="103">
        <v>36</v>
      </c>
      <c r="N45" s="206" t="s">
        <v>1289</v>
      </c>
      <c r="O45" s="327" t="s">
        <v>63</v>
      </c>
      <c r="P45" s="206" t="s">
        <v>1289</v>
      </c>
      <c r="Q45" s="238">
        <v>117.81</v>
      </c>
      <c r="R45" s="206" t="s">
        <v>1289</v>
      </c>
      <c r="S45" s="206" t="s">
        <v>1289</v>
      </c>
      <c r="T45" s="325">
        <v>2015</v>
      </c>
      <c r="U45" s="325" t="s">
        <v>1443</v>
      </c>
      <c r="V45" s="325" t="s">
        <v>1444</v>
      </c>
      <c r="W45" s="16"/>
      <c r="X45" s="17"/>
    </row>
    <row r="46" spans="1:24" ht="56.25" customHeight="1">
      <c r="A46" s="325" t="s">
        <v>1325</v>
      </c>
      <c r="B46" s="98" t="s">
        <v>1309</v>
      </c>
      <c r="C46" s="98" t="s">
        <v>1441</v>
      </c>
      <c r="D46" s="206" t="s">
        <v>1289</v>
      </c>
      <c r="E46" s="206" t="s">
        <v>1289</v>
      </c>
      <c r="F46" s="206" t="s">
        <v>1289</v>
      </c>
      <c r="G46" s="206" t="s">
        <v>1289</v>
      </c>
      <c r="H46" s="206" t="s">
        <v>1418</v>
      </c>
      <c r="I46" s="103" t="s">
        <v>1442</v>
      </c>
      <c r="J46" s="103" t="s">
        <v>18</v>
      </c>
      <c r="K46" s="103" t="s">
        <v>19</v>
      </c>
      <c r="L46" s="103">
        <v>50</v>
      </c>
      <c r="M46" s="103">
        <v>14</v>
      </c>
      <c r="N46" s="206" t="s">
        <v>1289</v>
      </c>
      <c r="O46" s="327" t="s">
        <v>63</v>
      </c>
      <c r="P46" s="206" t="s">
        <v>1289</v>
      </c>
      <c r="Q46" s="238">
        <v>45.815000000000005</v>
      </c>
      <c r="R46" s="206" t="s">
        <v>1289</v>
      </c>
      <c r="S46" s="206" t="s">
        <v>1289</v>
      </c>
      <c r="T46" s="325">
        <v>2015</v>
      </c>
      <c r="U46" s="325" t="s">
        <v>1443</v>
      </c>
      <c r="V46" s="325" t="s">
        <v>1444</v>
      </c>
      <c r="W46" s="16"/>
      <c r="X46" s="17"/>
    </row>
    <row r="47" spans="1:24" ht="56.25" customHeight="1">
      <c r="A47" s="103" t="s">
        <v>865</v>
      </c>
      <c r="B47" s="103" t="s">
        <v>807</v>
      </c>
      <c r="C47" s="242" t="s">
        <v>1300</v>
      </c>
      <c r="D47" s="242" t="s">
        <v>1300</v>
      </c>
      <c r="E47" s="206" t="s">
        <v>1289</v>
      </c>
      <c r="F47" s="206" t="s">
        <v>1289</v>
      </c>
      <c r="G47" s="242" t="s">
        <v>1300</v>
      </c>
      <c r="H47" s="242" t="s">
        <v>1300</v>
      </c>
      <c r="I47" s="242" t="s">
        <v>1300</v>
      </c>
      <c r="J47" s="270" t="s">
        <v>18</v>
      </c>
      <c r="K47" s="270" t="s">
        <v>19</v>
      </c>
      <c r="L47" s="327">
        <v>31</v>
      </c>
      <c r="M47" s="327">
        <v>31</v>
      </c>
      <c r="N47" s="103">
        <v>100</v>
      </c>
      <c r="O47" s="103" t="s">
        <v>63</v>
      </c>
      <c r="P47" s="242" t="s">
        <v>1300</v>
      </c>
      <c r="Q47" s="328">
        <v>200</v>
      </c>
      <c r="R47" s="270" t="s">
        <v>210</v>
      </c>
      <c r="S47" s="242" t="s">
        <v>1300</v>
      </c>
      <c r="T47" s="242" t="s">
        <v>1300</v>
      </c>
      <c r="U47" s="242" t="s">
        <v>1300</v>
      </c>
      <c r="V47" s="206" t="s">
        <v>1417</v>
      </c>
      <c r="W47" s="18"/>
      <c r="X47" s="17"/>
    </row>
    <row r="48" spans="1:24" ht="93.75" customHeight="1">
      <c r="A48" s="325" t="s">
        <v>1326</v>
      </c>
      <c r="B48" s="98" t="s">
        <v>1309</v>
      </c>
      <c r="C48" s="98" t="s">
        <v>1441</v>
      </c>
      <c r="D48" s="206" t="s">
        <v>1289</v>
      </c>
      <c r="E48" s="206" t="s">
        <v>1289</v>
      </c>
      <c r="F48" s="206" t="s">
        <v>1289</v>
      </c>
      <c r="G48" s="206" t="s">
        <v>1289</v>
      </c>
      <c r="H48" s="206" t="s">
        <v>1418</v>
      </c>
      <c r="I48" s="103" t="s">
        <v>1442</v>
      </c>
      <c r="J48" s="103" t="s">
        <v>18</v>
      </c>
      <c r="K48" s="103" t="s">
        <v>19</v>
      </c>
      <c r="L48" s="103">
        <v>28</v>
      </c>
      <c r="M48" s="103">
        <v>20</v>
      </c>
      <c r="N48" s="206" t="s">
        <v>1289</v>
      </c>
      <c r="O48" s="327" t="s">
        <v>63</v>
      </c>
      <c r="P48" s="206" t="s">
        <v>1289</v>
      </c>
      <c r="Q48" s="238">
        <v>65.45</v>
      </c>
      <c r="R48" s="206" t="s">
        <v>1289</v>
      </c>
      <c r="S48" s="206" t="s">
        <v>1289</v>
      </c>
      <c r="T48" s="325">
        <v>2015</v>
      </c>
      <c r="U48" s="325" t="s">
        <v>1443</v>
      </c>
      <c r="V48" s="325" t="s">
        <v>1444</v>
      </c>
      <c r="W48" s="16"/>
      <c r="X48" s="17"/>
    </row>
    <row r="49" spans="1:24">
      <c r="A49" s="98" t="s">
        <v>1125</v>
      </c>
      <c r="B49" s="98" t="s">
        <v>1124</v>
      </c>
      <c r="C49" s="338" t="s">
        <v>1445</v>
      </c>
      <c r="D49" s="206" t="s">
        <v>1289</v>
      </c>
      <c r="E49" s="206" t="s">
        <v>1289</v>
      </c>
      <c r="F49" s="206" t="s">
        <v>1289</v>
      </c>
      <c r="G49" s="242" t="s">
        <v>8</v>
      </c>
      <c r="H49" s="206" t="s">
        <v>1418</v>
      </c>
      <c r="I49" s="103" t="s">
        <v>770</v>
      </c>
      <c r="J49" s="292" t="s">
        <v>18</v>
      </c>
      <c r="K49" s="98" t="s">
        <v>883</v>
      </c>
      <c r="L49" s="206" t="s">
        <v>1417</v>
      </c>
      <c r="M49" s="243">
        <v>2483</v>
      </c>
      <c r="N49" s="206" t="s">
        <v>1417</v>
      </c>
      <c r="O49" s="103" t="s">
        <v>63</v>
      </c>
      <c r="P49" s="206" t="s">
        <v>1289</v>
      </c>
      <c r="Q49" s="220" t="s">
        <v>1446</v>
      </c>
      <c r="R49" s="98" t="s">
        <v>24</v>
      </c>
      <c r="S49" s="103" t="s">
        <v>1447</v>
      </c>
      <c r="T49" s="210" t="s">
        <v>1417</v>
      </c>
      <c r="U49" s="206" t="s">
        <v>1417</v>
      </c>
      <c r="V49" s="206" t="s">
        <v>1417</v>
      </c>
      <c r="W49" s="34"/>
      <c r="X49" s="17"/>
    </row>
    <row r="50" spans="1:24" ht="64.5" customHeight="1">
      <c r="A50" s="98" t="s">
        <v>1126</v>
      </c>
      <c r="B50" s="98" t="s">
        <v>1124</v>
      </c>
      <c r="C50" s="338" t="s">
        <v>1445</v>
      </c>
      <c r="D50" s="206" t="s">
        <v>1289</v>
      </c>
      <c r="E50" s="206" t="s">
        <v>1289</v>
      </c>
      <c r="F50" s="206" t="s">
        <v>1289</v>
      </c>
      <c r="G50" s="242" t="s">
        <v>8</v>
      </c>
      <c r="H50" s="206" t="s">
        <v>1418</v>
      </c>
      <c r="I50" s="103" t="s">
        <v>770</v>
      </c>
      <c r="J50" s="98" t="s">
        <v>18</v>
      </c>
      <c r="K50" s="98" t="s">
        <v>883</v>
      </c>
      <c r="L50" s="206" t="s">
        <v>1417</v>
      </c>
      <c r="M50" s="243">
        <v>2684</v>
      </c>
      <c r="N50" s="206" t="s">
        <v>1417</v>
      </c>
      <c r="O50" s="103" t="s">
        <v>63</v>
      </c>
      <c r="P50" s="206" t="s">
        <v>1289</v>
      </c>
      <c r="Q50" s="243" t="s">
        <v>1448</v>
      </c>
      <c r="R50" s="98" t="s">
        <v>24</v>
      </c>
      <c r="S50" s="103" t="s">
        <v>1447</v>
      </c>
      <c r="T50" s="210" t="s">
        <v>1417</v>
      </c>
      <c r="U50" s="206" t="s">
        <v>1417</v>
      </c>
      <c r="V50" s="206" t="s">
        <v>1417</v>
      </c>
      <c r="W50" s="19"/>
      <c r="X50" s="17"/>
    </row>
    <row r="51" spans="1:24" ht="69.75" customHeight="1">
      <c r="A51" s="325" t="s">
        <v>1327</v>
      </c>
      <c r="B51" s="98" t="s">
        <v>1309</v>
      </c>
      <c r="C51" s="98" t="s">
        <v>1434</v>
      </c>
      <c r="D51" s="206" t="s">
        <v>1289</v>
      </c>
      <c r="E51" s="206" t="s">
        <v>1289</v>
      </c>
      <c r="F51" s="206" t="s">
        <v>1289</v>
      </c>
      <c r="G51" s="206" t="s">
        <v>1289</v>
      </c>
      <c r="H51" s="206" t="s">
        <v>1418</v>
      </c>
      <c r="I51" s="103" t="s">
        <v>14</v>
      </c>
      <c r="J51" s="103" t="s">
        <v>18</v>
      </c>
      <c r="K51" s="103" t="s">
        <v>19</v>
      </c>
      <c r="L51" s="103">
        <v>300</v>
      </c>
      <c r="M51" s="103">
        <v>300</v>
      </c>
      <c r="N51" s="206" t="s">
        <v>1289</v>
      </c>
      <c r="O51" s="327" t="s">
        <v>63</v>
      </c>
      <c r="P51" s="206" t="s">
        <v>1289</v>
      </c>
      <c r="Q51" s="238">
        <v>2887.5</v>
      </c>
      <c r="R51" s="206" t="s">
        <v>1289</v>
      </c>
      <c r="S51" s="98" t="s">
        <v>25</v>
      </c>
      <c r="T51" s="325">
        <v>2015</v>
      </c>
      <c r="U51" s="325" t="s">
        <v>1443</v>
      </c>
      <c r="V51" s="325" t="s">
        <v>1435</v>
      </c>
    </row>
    <row r="52" spans="1:24" ht="24">
      <c r="A52" s="103" t="s">
        <v>857</v>
      </c>
      <c r="B52" s="103" t="s">
        <v>807</v>
      </c>
      <c r="C52" s="242" t="s">
        <v>1300</v>
      </c>
      <c r="D52" s="242" t="s">
        <v>1300</v>
      </c>
      <c r="E52" s="206" t="s">
        <v>1289</v>
      </c>
      <c r="F52" s="206" t="s">
        <v>1289</v>
      </c>
      <c r="G52" s="242" t="s">
        <v>1300</v>
      </c>
      <c r="H52" s="242" t="s">
        <v>1300</v>
      </c>
      <c r="I52" s="242" t="s">
        <v>1300</v>
      </c>
      <c r="J52" s="103" t="s">
        <v>18</v>
      </c>
      <c r="K52" s="103" t="s">
        <v>19</v>
      </c>
      <c r="L52" s="251">
        <v>64</v>
      </c>
      <c r="M52" s="251">
        <v>64</v>
      </c>
      <c r="N52" s="103">
        <v>100</v>
      </c>
      <c r="O52" s="103" t="s">
        <v>63</v>
      </c>
      <c r="P52" s="242" t="s">
        <v>1300</v>
      </c>
      <c r="Q52" s="252">
        <v>344</v>
      </c>
      <c r="R52" s="270" t="s">
        <v>210</v>
      </c>
      <c r="S52" s="242" t="s">
        <v>1300</v>
      </c>
      <c r="T52" s="242" t="s">
        <v>1300</v>
      </c>
      <c r="U52" s="242" t="s">
        <v>1300</v>
      </c>
      <c r="V52" s="206" t="s">
        <v>1417</v>
      </c>
    </row>
    <row r="53" spans="1:24" ht="75" customHeight="1">
      <c r="A53" s="325" t="s">
        <v>1328</v>
      </c>
      <c r="B53" s="98" t="s">
        <v>1309</v>
      </c>
      <c r="C53" s="98" t="s">
        <v>1434</v>
      </c>
      <c r="D53" s="206" t="s">
        <v>1289</v>
      </c>
      <c r="E53" s="206" t="s">
        <v>1289</v>
      </c>
      <c r="F53" s="206" t="s">
        <v>1289</v>
      </c>
      <c r="G53" s="206" t="s">
        <v>1289</v>
      </c>
      <c r="H53" s="206" t="s">
        <v>1418</v>
      </c>
      <c r="I53" s="103" t="s">
        <v>14</v>
      </c>
      <c r="J53" s="103" t="s">
        <v>18</v>
      </c>
      <c r="K53" s="103" t="s">
        <v>19</v>
      </c>
      <c r="L53" s="103">
        <v>500</v>
      </c>
      <c r="M53" s="103">
        <v>500</v>
      </c>
      <c r="N53" s="206" t="s">
        <v>1289</v>
      </c>
      <c r="O53" s="327" t="s">
        <v>63</v>
      </c>
      <c r="P53" s="206" t="s">
        <v>1289</v>
      </c>
      <c r="Q53" s="238">
        <v>4812.5</v>
      </c>
      <c r="R53" s="206" t="s">
        <v>1289</v>
      </c>
      <c r="S53" s="98" t="s">
        <v>25</v>
      </c>
      <c r="T53" s="206" t="s">
        <v>1289</v>
      </c>
      <c r="U53" s="325" t="s">
        <v>1429</v>
      </c>
      <c r="V53" s="325" t="s">
        <v>1435</v>
      </c>
    </row>
    <row r="54" spans="1:24" ht="48">
      <c r="A54" s="103" t="s">
        <v>1100</v>
      </c>
      <c r="B54" s="98" t="s">
        <v>1075</v>
      </c>
      <c r="C54" s="98" t="s">
        <v>65</v>
      </c>
      <c r="D54" s="98" t="s">
        <v>1101</v>
      </c>
      <c r="E54" s="330" t="s">
        <v>1299</v>
      </c>
      <c r="F54" s="324" t="s">
        <v>1299</v>
      </c>
      <c r="G54" s="242" t="s">
        <v>9</v>
      </c>
      <c r="H54" s="206" t="s">
        <v>1418</v>
      </c>
      <c r="I54" s="103" t="s">
        <v>1029</v>
      </c>
      <c r="J54" s="98" t="s">
        <v>18</v>
      </c>
      <c r="K54" s="98" t="s">
        <v>883</v>
      </c>
      <c r="L54" s="206" t="s">
        <v>1417</v>
      </c>
      <c r="M54" s="243">
        <v>2878</v>
      </c>
      <c r="N54" s="206" t="s">
        <v>1417</v>
      </c>
      <c r="O54" s="103" t="s">
        <v>63</v>
      </c>
      <c r="P54" s="206" t="s">
        <v>1289</v>
      </c>
      <c r="Q54" s="242" t="s">
        <v>1449</v>
      </c>
      <c r="R54" s="98" t="s">
        <v>24</v>
      </c>
      <c r="S54" s="98" t="s">
        <v>25</v>
      </c>
      <c r="T54" s="325">
        <v>1983</v>
      </c>
      <c r="U54" s="206" t="s">
        <v>1417</v>
      </c>
      <c r="V54" s="329" t="s">
        <v>1102</v>
      </c>
    </row>
    <row r="55" spans="1:24" ht="100.5" customHeight="1">
      <c r="A55" s="103" t="s">
        <v>968</v>
      </c>
      <c r="B55" s="98" t="s">
        <v>966</v>
      </c>
      <c r="C55" s="242" t="s">
        <v>167</v>
      </c>
      <c r="D55" s="103" t="s">
        <v>173</v>
      </c>
      <c r="E55" s="206" t="s">
        <v>1289</v>
      </c>
      <c r="F55" s="206" t="s">
        <v>1289</v>
      </c>
      <c r="G55" s="103" t="s">
        <v>9</v>
      </c>
      <c r="H55" s="206" t="s">
        <v>1418</v>
      </c>
      <c r="I55" s="103" t="s">
        <v>13</v>
      </c>
      <c r="J55" s="103" t="s">
        <v>18</v>
      </c>
      <c r="K55" s="103" t="s">
        <v>19</v>
      </c>
      <c r="L55" s="251">
        <v>2635</v>
      </c>
      <c r="M55" s="251">
        <v>1363</v>
      </c>
      <c r="N55" s="103">
        <v>52</v>
      </c>
      <c r="O55" s="327" t="s">
        <v>62</v>
      </c>
      <c r="P55" s="98" t="s">
        <v>62</v>
      </c>
      <c r="Q55" s="252">
        <v>11177</v>
      </c>
      <c r="R55" s="103" t="s">
        <v>24</v>
      </c>
      <c r="S55" s="98" t="s">
        <v>25</v>
      </c>
      <c r="T55" s="325">
        <v>41791</v>
      </c>
      <c r="U55" s="206" t="s">
        <v>1417</v>
      </c>
      <c r="V55" s="236" t="s">
        <v>1417</v>
      </c>
    </row>
    <row r="56" spans="1:24" ht="36">
      <c r="A56" s="98" t="s">
        <v>30</v>
      </c>
      <c r="B56" s="98" t="s">
        <v>807</v>
      </c>
      <c r="C56" s="242" t="s">
        <v>28</v>
      </c>
      <c r="D56" s="98" t="s">
        <v>811</v>
      </c>
      <c r="E56" s="206" t="s">
        <v>1289</v>
      </c>
      <c r="F56" s="206" t="s">
        <v>1289</v>
      </c>
      <c r="G56" s="242" t="s">
        <v>8</v>
      </c>
      <c r="H56" s="206" t="s">
        <v>1418</v>
      </c>
      <c r="I56" s="103" t="s">
        <v>812</v>
      </c>
      <c r="J56" s="292" t="s">
        <v>18</v>
      </c>
      <c r="K56" s="98" t="s">
        <v>19</v>
      </c>
      <c r="L56" s="293">
        <v>414</v>
      </c>
      <c r="M56" s="243">
        <v>353</v>
      </c>
      <c r="N56" s="103">
        <v>85</v>
      </c>
      <c r="O56" s="327" t="s">
        <v>62</v>
      </c>
      <c r="P56" s="98" t="s">
        <v>63</v>
      </c>
      <c r="Q56" s="282">
        <v>1708</v>
      </c>
      <c r="R56" s="98" t="s">
        <v>24</v>
      </c>
      <c r="S56" s="98" t="s">
        <v>31</v>
      </c>
      <c r="T56" s="206" t="s">
        <v>1417</v>
      </c>
      <c r="U56" s="206" t="s">
        <v>1417</v>
      </c>
      <c r="V56" s="98" t="s">
        <v>29</v>
      </c>
    </row>
    <row r="57" spans="1:24" ht="51" customHeight="1">
      <c r="A57" s="103" t="s">
        <v>864</v>
      </c>
      <c r="B57" s="103" t="s">
        <v>807</v>
      </c>
      <c r="C57" s="242" t="s">
        <v>1300</v>
      </c>
      <c r="D57" s="242" t="s">
        <v>1300</v>
      </c>
      <c r="E57" s="206" t="s">
        <v>1289</v>
      </c>
      <c r="F57" s="206" t="s">
        <v>1289</v>
      </c>
      <c r="G57" s="242" t="s">
        <v>1300</v>
      </c>
      <c r="H57" s="242" t="s">
        <v>1300</v>
      </c>
      <c r="I57" s="242" t="s">
        <v>1300</v>
      </c>
      <c r="J57" s="103" t="s">
        <v>18</v>
      </c>
      <c r="K57" s="103" t="s">
        <v>19</v>
      </c>
      <c r="L57" s="251">
        <v>1000</v>
      </c>
      <c r="M57" s="251">
        <v>280</v>
      </c>
      <c r="N57" s="103">
        <v>28.000000000000004</v>
      </c>
      <c r="O57" s="103" t="s">
        <v>63</v>
      </c>
      <c r="P57" s="242" t="s">
        <v>1300</v>
      </c>
      <c r="Q57" s="252">
        <v>2140</v>
      </c>
      <c r="R57" s="270" t="s">
        <v>210</v>
      </c>
      <c r="S57" s="242" t="s">
        <v>1300</v>
      </c>
      <c r="T57" s="242" t="s">
        <v>1300</v>
      </c>
      <c r="U57" s="242" t="s">
        <v>1300</v>
      </c>
      <c r="V57" s="206" t="s">
        <v>1417</v>
      </c>
    </row>
    <row r="58" spans="1:24" ht="61.5" customHeight="1">
      <c r="A58" s="103" t="s">
        <v>1123</v>
      </c>
      <c r="B58" s="98" t="s">
        <v>1124</v>
      </c>
      <c r="C58" s="339" t="s">
        <v>1445</v>
      </c>
      <c r="D58" s="206" t="s">
        <v>1289</v>
      </c>
      <c r="E58" s="206" t="s">
        <v>1289</v>
      </c>
      <c r="F58" s="206" t="s">
        <v>1289</v>
      </c>
      <c r="G58" s="242" t="s">
        <v>8</v>
      </c>
      <c r="H58" s="206" t="s">
        <v>1418</v>
      </c>
      <c r="I58" s="103" t="s">
        <v>14</v>
      </c>
      <c r="J58" s="292" t="s">
        <v>18</v>
      </c>
      <c r="K58" s="292" t="s">
        <v>19</v>
      </c>
      <c r="L58" s="293">
        <v>3431</v>
      </c>
      <c r="M58" s="243">
        <v>1522</v>
      </c>
      <c r="N58" s="103">
        <v>44</v>
      </c>
      <c r="O58" s="103" t="s">
        <v>63</v>
      </c>
      <c r="P58" s="206" t="s">
        <v>1289</v>
      </c>
      <c r="Q58" s="282">
        <v>5127.2375000000002</v>
      </c>
      <c r="R58" s="98" t="s">
        <v>24</v>
      </c>
      <c r="S58" s="98" t="s">
        <v>25</v>
      </c>
      <c r="T58" s="210" t="s">
        <v>1417</v>
      </c>
      <c r="U58" s="206" t="s">
        <v>1417</v>
      </c>
      <c r="V58" s="206" t="s">
        <v>1417</v>
      </c>
    </row>
    <row r="59" spans="1:24" ht="79.5" customHeight="1">
      <c r="A59" s="103" t="s">
        <v>866</v>
      </c>
      <c r="B59" s="103" t="s">
        <v>807</v>
      </c>
      <c r="C59" s="242" t="s">
        <v>1300</v>
      </c>
      <c r="D59" s="242" t="s">
        <v>1300</v>
      </c>
      <c r="E59" s="206" t="s">
        <v>1289</v>
      </c>
      <c r="F59" s="206" t="s">
        <v>1289</v>
      </c>
      <c r="G59" s="242" t="s">
        <v>1300</v>
      </c>
      <c r="H59" s="242" t="s">
        <v>1300</v>
      </c>
      <c r="I59" s="242" t="s">
        <v>1300</v>
      </c>
      <c r="J59" s="270" t="s">
        <v>18</v>
      </c>
      <c r="K59" s="270" t="s">
        <v>19</v>
      </c>
      <c r="L59" s="327">
        <v>503</v>
      </c>
      <c r="M59" s="327">
        <v>503</v>
      </c>
      <c r="N59" s="103">
        <v>100</v>
      </c>
      <c r="O59" s="103" t="s">
        <v>63</v>
      </c>
      <c r="P59" s="242" t="s">
        <v>1300</v>
      </c>
      <c r="Q59" s="328">
        <v>3238</v>
      </c>
      <c r="R59" s="270" t="s">
        <v>210</v>
      </c>
      <c r="S59" s="242" t="s">
        <v>1300</v>
      </c>
      <c r="T59" s="242" t="s">
        <v>1300</v>
      </c>
      <c r="U59" s="242" t="s">
        <v>1300</v>
      </c>
      <c r="V59" s="103" t="s">
        <v>867</v>
      </c>
    </row>
    <row r="60" spans="1:24" ht="74.25" customHeight="1">
      <c r="A60" s="103" t="s">
        <v>48</v>
      </c>
      <c r="B60" s="103" t="s">
        <v>807</v>
      </c>
      <c r="C60" s="242" t="s">
        <v>1300</v>
      </c>
      <c r="D60" s="242" t="s">
        <v>1300</v>
      </c>
      <c r="E60" s="206" t="s">
        <v>1289</v>
      </c>
      <c r="F60" s="206" t="s">
        <v>1289</v>
      </c>
      <c r="G60" s="242" t="s">
        <v>1300</v>
      </c>
      <c r="H60" s="242" t="s">
        <v>1300</v>
      </c>
      <c r="I60" s="242" t="s">
        <v>1300</v>
      </c>
      <c r="J60" s="270" t="s">
        <v>18</v>
      </c>
      <c r="K60" s="270" t="s">
        <v>19</v>
      </c>
      <c r="L60" s="327">
        <v>2095</v>
      </c>
      <c r="M60" s="327">
        <v>2095</v>
      </c>
      <c r="N60" s="103">
        <v>100</v>
      </c>
      <c r="O60" s="103" t="s">
        <v>63</v>
      </c>
      <c r="P60" s="242" t="s">
        <v>1300</v>
      </c>
      <c r="Q60" s="328">
        <v>30513</v>
      </c>
      <c r="R60" s="270" t="s">
        <v>210</v>
      </c>
      <c r="S60" s="242" t="s">
        <v>1300</v>
      </c>
      <c r="T60" s="242" t="s">
        <v>1300</v>
      </c>
      <c r="U60" s="242" t="s">
        <v>1300</v>
      </c>
      <c r="V60" s="206" t="s">
        <v>1417</v>
      </c>
    </row>
    <row r="61" spans="1:24">
      <c r="A61" s="325" t="s">
        <v>1329</v>
      </c>
      <c r="B61" s="98" t="s">
        <v>1309</v>
      </c>
      <c r="C61" s="98" t="s">
        <v>1450</v>
      </c>
      <c r="D61" s="206" t="s">
        <v>1289</v>
      </c>
      <c r="E61" s="206" t="s">
        <v>1289</v>
      </c>
      <c r="F61" s="206" t="s">
        <v>1289</v>
      </c>
      <c r="G61" s="206" t="s">
        <v>1289</v>
      </c>
      <c r="H61" s="206" t="s">
        <v>1418</v>
      </c>
      <c r="I61" s="103" t="s">
        <v>14</v>
      </c>
      <c r="J61" s="103" t="s">
        <v>18</v>
      </c>
      <c r="K61" s="103" t="s">
        <v>19</v>
      </c>
      <c r="L61" s="103">
        <v>1500</v>
      </c>
      <c r="M61" s="103">
        <v>1500</v>
      </c>
      <c r="N61" s="206" t="s">
        <v>1289</v>
      </c>
      <c r="O61" s="327" t="s">
        <v>63</v>
      </c>
      <c r="P61" s="206" t="s">
        <v>1289</v>
      </c>
      <c r="Q61" s="238">
        <v>10338</v>
      </c>
      <c r="R61" s="206" t="s">
        <v>1289</v>
      </c>
      <c r="S61" s="325" t="s">
        <v>37</v>
      </c>
      <c r="T61" s="206" t="s">
        <v>1289</v>
      </c>
      <c r="U61" s="325" t="s">
        <v>1429</v>
      </c>
      <c r="V61" s="325" t="s">
        <v>1435</v>
      </c>
    </row>
    <row r="62" spans="1:24" ht="24">
      <c r="A62" s="103" t="s">
        <v>870</v>
      </c>
      <c r="B62" s="103" t="s">
        <v>807</v>
      </c>
      <c r="C62" s="206" t="s">
        <v>1289</v>
      </c>
      <c r="D62" s="206" t="s">
        <v>1289</v>
      </c>
      <c r="E62" s="206" t="s">
        <v>1289</v>
      </c>
      <c r="F62" s="206" t="s">
        <v>1289</v>
      </c>
      <c r="G62" s="206" t="s">
        <v>1289</v>
      </c>
      <c r="H62" s="206" t="s">
        <v>1418</v>
      </c>
      <c r="I62" s="217" t="s">
        <v>1289</v>
      </c>
      <c r="J62" s="270" t="s">
        <v>18</v>
      </c>
      <c r="K62" s="270" t="s">
        <v>19</v>
      </c>
      <c r="L62" s="327">
        <v>500</v>
      </c>
      <c r="M62" s="327">
        <v>500</v>
      </c>
      <c r="N62" s="103">
        <v>100</v>
      </c>
      <c r="O62" s="103" t="s">
        <v>63</v>
      </c>
      <c r="P62" s="103" t="s">
        <v>1300</v>
      </c>
      <c r="Q62" s="328">
        <v>2333</v>
      </c>
      <c r="R62" s="270" t="s">
        <v>210</v>
      </c>
      <c r="S62" s="98" t="s">
        <v>1300</v>
      </c>
      <c r="T62" s="206" t="s">
        <v>1417</v>
      </c>
      <c r="U62" s="206" t="s">
        <v>1417</v>
      </c>
      <c r="V62" s="206" t="s">
        <v>1417</v>
      </c>
    </row>
    <row r="63" spans="1:24" ht="81.75" customHeight="1">
      <c r="A63" s="98" t="s">
        <v>107</v>
      </c>
      <c r="B63" s="98" t="s">
        <v>930</v>
      </c>
      <c r="C63" s="242" t="s">
        <v>1300</v>
      </c>
      <c r="D63" s="242" t="s">
        <v>1300</v>
      </c>
      <c r="E63" s="206" t="s">
        <v>1289</v>
      </c>
      <c r="F63" s="324" t="s">
        <v>1299</v>
      </c>
      <c r="G63" s="242" t="s">
        <v>1300</v>
      </c>
      <c r="H63" s="242" t="s">
        <v>1300</v>
      </c>
      <c r="I63" s="242" t="s">
        <v>1300</v>
      </c>
      <c r="J63" s="270" t="s">
        <v>18</v>
      </c>
      <c r="K63" s="270" t="s">
        <v>19</v>
      </c>
      <c r="L63" s="327">
        <v>6509</v>
      </c>
      <c r="M63" s="327">
        <v>800</v>
      </c>
      <c r="N63" s="103">
        <v>12</v>
      </c>
      <c r="O63" s="103" t="s">
        <v>63</v>
      </c>
      <c r="P63" s="242" t="s">
        <v>1300</v>
      </c>
      <c r="Q63" s="328">
        <v>681</v>
      </c>
      <c r="R63" s="270" t="s">
        <v>210</v>
      </c>
      <c r="S63" s="242" t="s">
        <v>1300</v>
      </c>
      <c r="T63" s="325" t="s">
        <v>1300</v>
      </c>
      <c r="U63" s="242" t="s">
        <v>1300</v>
      </c>
      <c r="V63" s="98" t="s">
        <v>103</v>
      </c>
    </row>
    <row r="64" spans="1:24" ht="24">
      <c r="A64" s="103" t="s">
        <v>1007</v>
      </c>
      <c r="B64" s="98" t="s">
        <v>966</v>
      </c>
      <c r="C64" s="242" t="s">
        <v>1300</v>
      </c>
      <c r="D64" s="242" t="s">
        <v>1300</v>
      </c>
      <c r="E64" s="206" t="s">
        <v>1289</v>
      </c>
      <c r="F64" s="206" t="s">
        <v>1289</v>
      </c>
      <c r="G64" s="242" t="s">
        <v>1300</v>
      </c>
      <c r="H64" s="242" t="s">
        <v>1300</v>
      </c>
      <c r="I64" s="242" t="s">
        <v>1300</v>
      </c>
      <c r="J64" s="270" t="s">
        <v>18</v>
      </c>
      <c r="K64" s="270" t="s">
        <v>19</v>
      </c>
      <c r="L64" s="327">
        <v>709</v>
      </c>
      <c r="M64" s="327">
        <v>380</v>
      </c>
      <c r="N64" s="103">
        <v>54</v>
      </c>
      <c r="O64" s="103" t="s">
        <v>63</v>
      </c>
      <c r="P64" s="206" t="s">
        <v>1289</v>
      </c>
      <c r="Q64" s="328">
        <v>755.56</v>
      </c>
      <c r="R64" s="270" t="s">
        <v>210</v>
      </c>
      <c r="S64" s="242" t="s">
        <v>1300</v>
      </c>
      <c r="T64" s="325" t="s">
        <v>1300</v>
      </c>
      <c r="U64" s="242" t="s">
        <v>1300</v>
      </c>
      <c r="V64" s="236" t="s">
        <v>1417</v>
      </c>
    </row>
    <row r="65" spans="1:24" ht="24">
      <c r="A65" s="103" t="s">
        <v>1006</v>
      </c>
      <c r="B65" s="98" t="s">
        <v>966</v>
      </c>
      <c r="C65" s="242" t="s">
        <v>1300</v>
      </c>
      <c r="D65" s="242" t="s">
        <v>1300</v>
      </c>
      <c r="E65" s="206" t="s">
        <v>1289</v>
      </c>
      <c r="F65" s="206" t="s">
        <v>1289</v>
      </c>
      <c r="G65" s="242" t="s">
        <v>1300</v>
      </c>
      <c r="H65" s="242" t="s">
        <v>1300</v>
      </c>
      <c r="I65" s="242" t="s">
        <v>1300</v>
      </c>
      <c r="J65" s="270" t="s">
        <v>18</v>
      </c>
      <c r="K65" s="270" t="s">
        <v>19</v>
      </c>
      <c r="L65" s="327">
        <v>380</v>
      </c>
      <c r="M65" s="327">
        <v>380</v>
      </c>
      <c r="N65" s="103">
        <v>100</v>
      </c>
      <c r="O65" s="103" t="s">
        <v>63</v>
      </c>
      <c r="P65" s="206" t="s">
        <v>1289</v>
      </c>
      <c r="Q65" s="328">
        <v>755.56</v>
      </c>
      <c r="R65" s="270" t="s">
        <v>210</v>
      </c>
      <c r="S65" s="242" t="s">
        <v>1300</v>
      </c>
      <c r="T65" s="325" t="s">
        <v>1300</v>
      </c>
      <c r="U65" s="242" t="s">
        <v>1300</v>
      </c>
      <c r="V65" s="236" t="s">
        <v>1417</v>
      </c>
    </row>
    <row r="66" spans="1:24" ht="48">
      <c r="A66" s="103" t="s">
        <v>988</v>
      </c>
      <c r="B66" s="98" t="s">
        <v>966</v>
      </c>
      <c r="C66" s="242" t="s">
        <v>167</v>
      </c>
      <c r="D66" s="103" t="s">
        <v>989</v>
      </c>
      <c r="E66" s="206" t="s">
        <v>1289</v>
      </c>
      <c r="F66" s="206" t="s">
        <v>1289</v>
      </c>
      <c r="G66" s="103" t="s">
        <v>10</v>
      </c>
      <c r="H66" s="206" t="s">
        <v>1418</v>
      </c>
      <c r="I66" s="103" t="s">
        <v>13</v>
      </c>
      <c r="J66" s="103" t="s">
        <v>18</v>
      </c>
      <c r="K66" s="103" t="s">
        <v>19</v>
      </c>
      <c r="L66" s="251">
        <v>5500</v>
      </c>
      <c r="M66" s="251">
        <v>4076</v>
      </c>
      <c r="N66" s="103">
        <v>74</v>
      </c>
      <c r="O66" s="327" t="s">
        <v>62</v>
      </c>
      <c r="P66" s="98" t="s">
        <v>63</v>
      </c>
      <c r="Q66" s="252">
        <v>15570</v>
      </c>
      <c r="R66" s="103" t="s">
        <v>24</v>
      </c>
      <c r="S66" s="98" t="s">
        <v>25</v>
      </c>
      <c r="T66" s="325">
        <v>41671</v>
      </c>
      <c r="U66" s="206" t="s">
        <v>1417</v>
      </c>
      <c r="V66" s="236" t="s">
        <v>1417</v>
      </c>
    </row>
    <row r="67" spans="1:24">
      <c r="A67" s="325" t="s">
        <v>1331</v>
      </c>
      <c r="B67" s="98" t="s">
        <v>1309</v>
      </c>
      <c r="C67" s="98" t="s">
        <v>1441</v>
      </c>
      <c r="D67" s="206" t="s">
        <v>1289</v>
      </c>
      <c r="E67" s="206" t="s">
        <v>1289</v>
      </c>
      <c r="F67" s="206" t="s">
        <v>1289</v>
      </c>
      <c r="G67" s="206" t="s">
        <v>1289</v>
      </c>
      <c r="H67" s="206" t="s">
        <v>1418</v>
      </c>
      <c r="I67" s="103" t="s">
        <v>1442</v>
      </c>
      <c r="J67" s="103" t="s">
        <v>18</v>
      </c>
      <c r="K67" s="103" t="s">
        <v>19</v>
      </c>
      <c r="L67" s="206" t="s">
        <v>1417</v>
      </c>
      <c r="M67" s="103">
        <v>32</v>
      </c>
      <c r="N67" s="206" t="s">
        <v>1289</v>
      </c>
      <c r="O67" s="327" t="s">
        <v>63</v>
      </c>
      <c r="P67" s="206" t="s">
        <v>1289</v>
      </c>
      <c r="Q67" s="238">
        <v>104.72000000000001</v>
      </c>
      <c r="R67" s="206" t="s">
        <v>1289</v>
      </c>
      <c r="S67" s="206" t="s">
        <v>1289</v>
      </c>
      <c r="T67" s="325">
        <v>2015</v>
      </c>
      <c r="U67" s="325" t="s">
        <v>1443</v>
      </c>
      <c r="V67" s="325" t="s">
        <v>1444</v>
      </c>
    </row>
    <row r="68" spans="1:24">
      <c r="A68" s="325" t="s">
        <v>1332</v>
      </c>
      <c r="B68" s="98" t="s">
        <v>1309</v>
      </c>
      <c r="C68" s="98" t="s">
        <v>1441</v>
      </c>
      <c r="D68" s="206" t="s">
        <v>1289</v>
      </c>
      <c r="E68" s="206" t="s">
        <v>1289</v>
      </c>
      <c r="F68" s="206" t="s">
        <v>1289</v>
      </c>
      <c r="G68" s="206" t="s">
        <v>1289</v>
      </c>
      <c r="H68" s="206" t="s">
        <v>1418</v>
      </c>
      <c r="I68" s="103" t="s">
        <v>1442</v>
      </c>
      <c r="J68" s="103" t="s">
        <v>18</v>
      </c>
      <c r="K68" s="103" t="s">
        <v>19</v>
      </c>
      <c r="L68" s="206" t="s">
        <v>1417</v>
      </c>
      <c r="M68" s="103">
        <v>15</v>
      </c>
      <c r="N68" s="206" t="s">
        <v>1289</v>
      </c>
      <c r="O68" s="327" t="s">
        <v>63</v>
      </c>
      <c r="P68" s="206" t="s">
        <v>1289</v>
      </c>
      <c r="Q68" s="238">
        <v>49.087500000000006</v>
      </c>
      <c r="R68" s="206" t="s">
        <v>1289</v>
      </c>
      <c r="S68" s="206" t="s">
        <v>1289</v>
      </c>
      <c r="T68" s="325">
        <v>2015</v>
      </c>
      <c r="U68" s="325" t="s">
        <v>1443</v>
      </c>
      <c r="V68" s="325" t="s">
        <v>1444</v>
      </c>
    </row>
    <row r="69" spans="1:24" ht="24">
      <c r="A69" s="103" t="s">
        <v>993</v>
      </c>
      <c r="B69" s="98" t="s">
        <v>966</v>
      </c>
      <c r="C69" s="242" t="s">
        <v>167</v>
      </c>
      <c r="D69" s="206" t="s">
        <v>1289</v>
      </c>
      <c r="E69" s="206" t="s">
        <v>1289</v>
      </c>
      <c r="F69" s="206" t="s">
        <v>1289</v>
      </c>
      <c r="G69" s="103" t="s">
        <v>10</v>
      </c>
      <c r="H69" s="206" t="s">
        <v>1418</v>
      </c>
      <c r="I69" s="103" t="s">
        <v>15</v>
      </c>
      <c r="J69" s="103" t="s">
        <v>18</v>
      </c>
      <c r="K69" s="103" t="s">
        <v>19</v>
      </c>
      <c r="L69" s="251">
        <v>2500</v>
      </c>
      <c r="M69" s="251">
        <v>1000</v>
      </c>
      <c r="N69" s="103">
        <v>40</v>
      </c>
      <c r="O69" s="103" t="s">
        <v>63</v>
      </c>
      <c r="P69" s="206" t="s">
        <v>1289</v>
      </c>
      <c r="Q69" s="252">
        <v>3877.25</v>
      </c>
      <c r="R69" s="103" t="s">
        <v>24</v>
      </c>
      <c r="S69" s="206" t="s">
        <v>1289</v>
      </c>
      <c r="T69" s="325">
        <v>41913</v>
      </c>
      <c r="U69" s="206" t="s">
        <v>1417</v>
      </c>
      <c r="V69" s="236" t="s">
        <v>1417</v>
      </c>
    </row>
    <row r="70" spans="1:24" ht="24">
      <c r="A70" s="103" t="s">
        <v>969</v>
      </c>
      <c r="B70" s="98" t="s">
        <v>966</v>
      </c>
      <c r="C70" s="242" t="s">
        <v>167</v>
      </c>
      <c r="D70" s="103" t="s">
        <v>174</v>
      </c>
      <c r="E70" s="206" t="s">
        <v>1289</v>
      </c>
      <c r="F70" s="206" t="s">
        <v>1289</v>
      </c>
      <c r="G70" s="103" t="s">
        <v>970</v>
      </c>
      <c r="H70" s="206" t="s">
        <v>1418</v>
      </c>
      <c r="I70" s="103" t="s">
        <v>812</v>
      </c>
      <c r="J70" s="103" t="s">
        <v>18</v>
      </c>
      <c r="K70" s="103" t="s">
        <v>19</v>
      </c>
      <c r="L70" s="251">
        <v>3502</v>
      </c>
      <c r="M70" s="251">
        <v>2707</v>
      </c>
      <c r="N70" s="103">
        <v>77</v>
      </c>
      <c r="O70" s="327" t="s">
        <v>62</v>
      </c>
      <c r="P70" s="98" t="s">
        <v>62</v>
      </c>
      <c r="Q70" s="252">
        <v>7223.0184999999992</v>
      </c>
      <c r="R70" s="103" t="s">
        <v>24</v>
      </c>
      <c r="S70" s="98" t="s">
        <v>25</v>
      </c>
      <c r="T70" s="325" t="s">
        <v>971</v>
      </c>
      <c r="U70" s="206" t="s">
        <v>1417</v>
      </c>
      <c r="V70" s="236" t="s">
        <v>1417</v>
      </c>
    </row>
    <row r="71" spans="1:24" ht="24">
      <c r="A71" s="103" t="s">
        <v>175</v>
      </c>
      <c r="B71" s="98" t="s">
        <v>966</v>
      </c>
      <c r="C71" s="242" t="s">
        <v>167</v>
      </c>
      <c r="D71" s="103" t="s">
        <v>972</v>
      </c>
      <c r="E71" s="206" t="s">
        <v>1289</v>
      </c>
      <c r="F71" s="206" t="s">
        <v>1289</v>
      </c>
      <c r="G71" s="103" t="s">
        <v>970</v>
      </c>
      <c r="H71" s="206" t="s">
        <v>1418</v>
      </c>
      <c r="I71" s="103" t="s">
        <v>13</v>
      </c>
      <c r="J71" s="103" t="s">
        <v>18</v>
      </c>
      <c r="K71" s="103" t="s">
        <v>19</v>
      </c>
      <c r="L71" s="251">
        <v>1189</v>
      </c>
      <c r="M71" s="251">
        <v>908</v>
      </c>
      <c r="N71" s="103">
        <v>76</v>
      </c>
      <c r="O71" s="327" t="s">
        <v>62</v>
      </c>
      <c r="P71" s="98" t="s">
        <v>62</v>
      </c>
      <c r="Q71" s="252">
        <v>890.5</v>
      </c>
      <c r="R71" s="103" t="s">
        <v>24</v>
      </c>
      <c r="S71" s="103" t="s">
        <v>1447</v>
      </c>
      <c r="T71" s="325" t="s">
        <v>973</v>
      </c>
      <c r="U71" s="206" t="s">
        <v>1417</v>
      </c>
      <c r="V71" s="236" t="s">
        <v>1417</v>
      </c>
    </row>
    <row r="72" spans="1:24" ht="36">
      <c r="A72" s="98" t="s">
        <v>230</v>
      </c>
      <c r="B72" s="98" t="s">
        <v>1295</v>
      </c>
      <c r="C72" s="98" t="s">
        <v>27</v>
      </c>
      <c r="D72" s="98" t="s">
        <v>231</v>
      </c>
      <c r="E72" s="206" t="s">
        <v>1289</v>
      </c>
      <c r="F72" s="206" t="s">
        <v>1289</v>
      </c>
      <c r="G72" s="242" t="s">
        <v>10</v>
      </c>
      <c r="H72" s="98" t="s">
        <v>226</v>
      </c>
      <c r="I72" s="103" t="s">
        <v>15</v>
      </c>
      <c r="J72" s="292" t="s">
        <v>18</v>
      </c>
      <c r="K72" s="98" t="s">
        <v>612</v>
      </c>
      <c r="L72" s="243">
        <v>152</v>
      </c>
      <c r="M72" s="243">
        <v>152</v>
      </c>
      <c r="N72" s="103">
        <v>100</v>
      </c>
      <c r="O72" s="103" t="s">
        <v>63</v>
      </c>
      <c r="P72" s="98" t="s">
        <v>63</v>
      </c>
      <c r="Q72" s="238">
        <v>2000</v>
      </c>
      <c r="R72" s="98" t="s">
        <v>24</v>
      </c>
      <c r="S72" s="98" t="s">
        <v>25</v>
      </c>
      <c r="T72" s="210" t="s">
        <v>1417</v>
      </c>
      <c r="U72" s="206" t="s">
        <v>1417</v>
      </c>
      <c r="V72" s="244" t="s">
        <v>215</v>
      </c>
      <c r="W72" s="21"/>
      <c r="X72" s="22"/>
    </row>
    <row r="73" spans="1:24" ht="48">
      <c r="A73" s="98" t="s">
        <v>235</v>
      </c>
      <c r="B73" s="98" t="s">
        <v>1295</v>
      </c>
      <c r="C73" s="98" t="s">
        <v>27</v>
      </c>
      <c r="D73" s="98" t="s">
        <v>236</v>
      </c>
      <c r="E73" s="336" t="s">
        <v>1299</v>
      </c>
      <c r="F73" s="206" t="s">
        <v>1289</v>
      </c>
      <c r="G73" s="242" t="s">
        <v>10</v>
      </c>
      <c r="H73" s="98" t="s">
        <v>237</v>
      </c>
      <c r="I73" s="103" t="s">
        <v>15</v>
      </c>
      <c r="J73" s="292" t="s">
        <v>18</v>
      </c>
      <c r="K73" s="98" t="s">
        <v>612</v>
      </c>
      <c r="L73" s="243">
        <v>12000</v>
      </c>
      <c r="M73" s="243">
        <v>7450</v>
      </c>
      <c r="N73" s="103">
        <v>62</v>
      </c>
      <c r="O73" s="327" t="s">
        <v>62</v>
      </c>
      <c r="P73" s="98" t="s">
        <v>63</v>
      </c>
      <c r="Q73" s="238">
        <v>1019</v>
      </c>
      <c r="R73" s="98" t="s">
        <v>24</v>
      </c>
      <c r="S73" s="98" t="s">
        <v>25</v>
      </c>
      <c r="T73" s="210" t="s">
        <v>1417</v>
      </c>
      <c r="U73" s="206" t="s">
        <v>1417</v>
      </c>
      <c r="V73" s="244" t="s">
        <v>215</v>
      </c>
      <c r="W73" s="23"/>
      <c r="X73" s="22"/>
    </row>
    <row r="74" spans="1:24" ht="24">
      <c r="A74" s="98" t="s">
        <v>238</v>
      </c>
      <c r="B74" s="98" t="s">
        <v>1295</v>
      </c>
      <c r="C74" s="242" t="s">
        <v>371</v>
      </c>
      <c r="D74" s="98" t="s">
        <v>239</v>
      </c>
      <c r="E74" s="336" t="s">
        <v>1299</v>
      </c>
      <c r="F74" s="206" t="s">
        <v>1289</v>
      </c>
      <c r="G74" s="242" t="s">
        <v>10</v>
      </c>
      <c r="H74" s="98" t="s">
        <v>240</v>
      </c>
      <c r="I74" s="103" t="s">
        <v>14</v>
      </c>
      <c r="J74" s="292" t="s">
        <v>18</v>
      </c>
      <c r="K74" s="98" t="s">
        <v>612</v>
      </c>
      <c r="L74" s="243">
        <v>382</v>
      </c>
      <c r="M74" s="243">
        <v>382</v>
      </c>
      <c r="N74" s="103">
        <v>100</v>
      </c>
      <c r="O74" s="103" t="s">
        <v>63</v>
      </c>
      <c r="P74" s="98" t="s">
        <v>63</v>
      </c>
      <c r="Q74" s="206" t="s">
        <v>1289</v>
      </c>
      <c r="R74" s="98" t="s">
        <v>24</v>
      </c>
      <c r="S74" s="98" t="s">
        <v>25</v>
      </c>
      <c r="T74" s="210" t="s">
        <v>1417</v>
      </c>
      <c r="U74" s="206" t="s">
        <v>1417</v>
      </c>
      <c r="V74" s="244" t="s">
        <v>215</v>
      </c>
      <c r="W74" s="21"/>
      <c r="X74" s="22"/>
    </row>
    <row r="75" spans="1:24" ht="36">
      <c r="A75" s="98" t="s">
        <v>455</v>
      </c>
      <c r="B75" s="98" t="s">
        <v>1172</v>
      </c>
      <c r="C75" s="242" t="s">
        <v>1300</v>
      </c>
      <c r="D75" s="242" t="s">
        <v>1300</v>
      </c>
      <c r="E75" s="206" t="s">
        <v>1289</v>
      </c>
      <c r="F75" s="206" t="s">
        <v>1289</v>
      </c>
      <c r="G75" s="242" t="s">
        <v>1300</v>
      </c>
      <c r="H75" s="242" t="s">
        <v>1300</v>
      </c>
      <c r="I75" s="242" t="s">
        <v>1300</v>
      </c>
      <c r="J75" s="98" t="s">
        <v>18</v>
      </c>
      <c r="K75" s="98" t="s">
        <v>883</v>
      </c>
      <c r="L75" s="251">
        <v>671</v>
      </c>
      <c r="M75" s="251">
        <v>571</v>
      </c>
      <c r="N75" s="103">
        <v>85</v>
      </c>
      <c r="O75" s="103" t="s">
        <v>63</v>
      </c>
      <c r="P75" s="206" t="s">
        <v>1289</v>
      </c>
      <c r="Q75" s="251" t="s">
        <v>1453</v>
      </c>
      <c r="R75" s="270" t="s">
        <v>210</v>
      </c>
      <c r="S75" s="242" t="s">
        <v>1300</v>
      </c>
      <c r="T75" s="325" t="s">
        <v>1300</v>
      </c>
      <c r="U75" s="242" t="s">
        <v>1300</v>
      </c>
      <c r="V75" s="103" t="s">
        <v>1183</v>
      </c>
      <c r="W75" s="21"/>
      <c r="X75" s="22"/>
    </row>
    <row r="76" spans="1:24" ht="48">
      <c r="A76" s="103" t="s">
        <v>1260</v>
      </c>
      <c r="B76" s="98" t="s">
        <v>1243</v>
      </c>
      <c r="C76" s="98" t="s">
        <v>854</v>
      </c>
      <c r="D76" s="103" t="s">
        <v>1261</v>
      </c>
      <c r="E76" s="253" t="s">
        <v>1289</v>
      </c>
      <c r="F76" s="206" t="s">
        <v>1289</v>
      </c>
      <c r="G76" s="242" t="s">
        <v>11</v>
      </c>
      <c r="H76" s="206" t="s">
        <v>1418</v>
      </c>
      <c r="I76" s="103" t="s">
        <v>770</v>
      </c>
      <c r="J76" s="98" t="s">
        <v>18</v>
      </c>
      <c r="K76" s="98" t="s">
        <v>883</v>
      </c>
      <c r="L76" s="243">
        <v>500</v>
      </c>
      <c r="M76" s="243">
        <v>500</v>
      </c>
      <c r="N76" s="243">
        <v>100</v>
      </c>
      <c r="O76" s="327" t="s">
        <v>62</v>
      </c>
      <c r="P76" s="206" t="s">
        <v>1289</v>
      </c>
      <c r="Q76" s="243" t="s">
        <v>1454</v>
      </c>
      <c r="R76" s="98" t="s">
        <v>24</v>
      </c>
      <c r="S76" s="103" t="s">
        <v>1447</v>
      </c>
      <c r="T76" s="210" t="s">
        <v>1417</v>
      </c>
      <c r="U76" s="206" t="s">
        <v>1417</v>
      </c>
      <c r="V76" s="206" t="s">
        <v>1417</v>
      </c>
      <c r="W76" s="21"/>
      <c r="X76" s="22"/>
    </row>
    <row r="77" spans="1:24" ht="24">
      <c r="A77" s="98" t="s">
        <v>1184</v>
      </c>
      <c r="B77" s="98" t="s">
        <v>1172</v>
      </c>
      <c r="C77" s="242" t="s">
        <v>1300</v>
      </c>
      <c r="D77" s="242" t="s">
        <v>1300</v>
      </c>
      <c r="E77" s="206" t="s">
        <v>1289</v>
      </c>
      <c r="F77" s="206" t="s">
        <v>1289</v>
      </c>
      <c r="G77" s="242" t="s">
        <v>1300</v>
      </c>
      <c r="H77" s="242" t="s">
        <v>1300</v>
      </c>
      <c r="I77" s="242" t="s">
        <v>1300</v>
      </c>
      <c r="J77" s="98" t="s">
        <v>18</v>
      </c>
      <c r="K77" s="98" t="s">
        <v>883</v>
      </c>
      <c r="L77" s="251">
        <v>8464</v>
      </c>
      <c r="M77" s="251">
        <v>2212</v>
      </c>
      <c r="N77" s="103">
        <v>26</v>
      </c>
      <c r="O77" s="103" t="s">
        <v>63</v>
      </c>
      <c r="P77" s="206" t="s">
        <v>1289</v>
      </c>
      <c r="Q77" s="251" t="s">
        <v>1455</v>
      </c>
      <c r="R77" s="270" t="s">
        <v>210</v>
      </c>
      <c r="S77" s="242" t="s">
        <v>1300</v>
      </c>
      <c r="T77" s="325" t="s">
        <v>1300</v>
      </c>
      <c r="U77" s="242" t="s">
        <v>1300</v>
      </c>
      <c r="V77" s="103" t="s">
        <v>1185</v>
      </c>
      <c r="W77" s="21"/>
      <c r="X77" s="22"/>
    </row>
    <row r="78" spans="1:24" ht="48">
      <c r="A78" s="242" t="s">
        <v>1089</v>
      </c>
      <c r="B78" s="98" t="s">
        <v>1075</v>
      </c>
      <c r="C78" s="98" t="s">
        <v>854</v>
      </c>
      <c r="D78" s="340" t="s">
        <v>1090</v>
      </c>
      <c r="E78" s="330" t="s">
        <v>1299</v>
      </c>
      <c r="F78" s="98" t="s">
        <v>1091</v>
      </c>
      <c r="G78" s="242" t="s">
        <v>9</v>
      </c>
      <c r="H78" s="206" t="s">
        <v>1418</v>
      </c>
      <c r="I78" s="103" t="s">
        <v>14</v>
      </c>
      <c r="J78" s="98" t="s">
        <v>18</v>
      </c>
      <c r="K78" s="98" t="s">
        <v>883</v>
      </c>
      <c r="L78" s="206" t="s">
        <v>1417</v>
      </c>
      <c r="M78" s="243">
        <v>3750</v>
      </c>
      <c r="N78" s="206" t="s">
        <v>1417</v>
      </c>
      <c r="O78" s="103" t="s">
        <v>63</v>
      </c>
      <c r="P78" s="206" t="s">
        <v>1289</v>
      </c>
      <c r="Q78" s="341" t="s">
        <v>1456</v>
      </c>
      <c r="R78" s="98" t="s">
        <v>24</v>
      </c>
      <c r="S78" s="98" t="s">
        <v>37</v>
      </c>
      <c r="T78" s="325" t="s">
        <v>1092</v>
      </c>
      <c r="U78" s="206" t="s">
        <v>1417</v>
      </c>
      <c r="V78" s="244" t="s">
        <v>1093</v>
      </c>
      <c r="W78" s="20"/>
      <c r="X78" s="22"/>
    </row>
    <row r="79" spans="1:24">
      <c r="A79" s="325" t="s">
        <v>1334</v>
      </c>
      <c r="B79" s="98" t="s">
        <v>1309</v>
      </c>
      <c r="C79" s="98" t="s">
        <v>1437</v>
      </c>
      <c r="D79" s="206" t="s">
        <v>1289</v>
      </c>
      <c r="E79" s="253" t="s">
        <v>1289</v>
      </c>
      <c r="F79" s="206" t="s">
        <v>1289</v>
      </c>
      <c r="G79" s="206" t="s">
        <v>1289</v>
      </c>
      <c r="H79" s="206" t="s">
        <v>1418</v>
      </c>
      <c r="I79" s="103" t="s">
        <v>1432</v>
      </c>
      <c r="J79" s="103" t="s">
        <v>18</v>
      </c>
      <c r="K79" s="103" t="s">
        <v>19</v>
      </c>
      <c r="L79" s="103">
        <v>4</v>
      </c>
      <c r="M79" s="103">
        <v>4</v>
      </c>
      <c r="N79" s="206" t="s">
        <v>1289</v>
      </c>
      <c r="O79" s="327" t="s">
        <v>62</v>
      </c>
      <c r="P79" s="206" t="s">
        <v>1289</v>
      </c>
      <c r="Q79" s="238">
        <v>19.25</v>
      </c>
      <c r="R79" s="206" t="s">
        <v>1289</v>
      </c>
      <c r="S79" s="98" t="s">
        <v>25</v>
      </c>
      <c r="T79" s="206" t="s">
        <v>1289</v>
      </c>
      <c r="U79" s="325" t="s">
        <v>1429</v>
      </c>
      <c r="V79" s="325" t="s">
        <v>1433</v>
      </c>
      <c r="W79" s="21"/>
      <c r="X79" s="22"/>
    </row>
    <row r="80" spans="1:24" ht="96">
      <c r="A80" s="103" t="s">
        <v>122</v>
      </c>
      <c r="B80" s="98" t="s">
        <v>960</v>
      </c>
      <c r="C80" s="242" t="s">
        <v>28</v>
      </c>
      <c r="D80" s="103" t="s">
        <v>123</v>
      </c>
      <c r="E80" s="336" t="s">
        <v>1299</v>
      </c>
      <c r="F80" s="206" t="s">
        <v>1289</v>
      </c>
      <c r="G80" s="242" t="s">
        <v>8</v>
      </c>
      <c r="H80" s="103" t="s">
        <v>124</v>
      </c>
      <c r="I80" s="103" t="s">
        <v>15</v>
      </c>
      <c r="J80" s="292" t="s">
        <v>18</v>
      </c>
      <c r="K80" s="292" t="s">
        <v>19</v>
      </c>
      <c r="L80" s="251">
        <v>4</v>
      </c>
      <c r="M80" s="251">
        <v>4</v>
      </c>
      <c r="N80" s="103">
        <v>100</v>
      </c>
      <c r="O80" s="327" t="s">
        <v>62</v>
      </c>
      <c r="P80" s="98" t="s">
        <v>62</v>
      </c>
      <c r="Q80" s="252">
        <v>29.62</v>
      </c>
      <c r="R80" s="98" t="s">
        <v>24</v>
      </c>
      <c r="S80" s="98" t="s">
        <v>25</v>
      </c>
      <c r="T80" s="210" t="s">
        <v>1417</v>
      </c>
      <c r="U80" s="206" t="s">
        <v>1417</v>
      </c>
      <c r="V80" s="329" t="s">
        <v>961</v>
      </c>
      <c r="W80" s="20"/>
      <c r="X80" s="22"/>
    </row>
    <row r="81" spans="1:24" ht="96">
      <c r="A81" s="103" t="s">
        <v>125</v>
      </c>
      <c r="B81" s="98" t="s">
        <v>960</v>
      </c>
      <c r="C81" s="242" t="s">
        <v>28</v>
      </c>
      <c r="D81" s="103" t="s">
        <v>126</v>
      </c>
      <c r="E81" s="336" t="s">
        <v>1299</v>
      </c>
      <c r="F81" s="206" t="s">
        <v>1289</v>
      </c>
      <c r="G81" s="242" t="s">
        <v>8</v>
      </c>
      <c r="H81" s="103" t="s">
        <v>124</v>
      </c>
      <c r="I81" s="103" t="s">
        <v>15</v>
      </c>
      <c r="J81" s="292" t="s">
        <v>18</v>
      </c>
      <c r="K81" s="292" t="s">
        <v>19</v>
      </c>
      <c r="L81" s="251">
        <v>3</v>
      </c>
      <c r="M81" s="251">
        <v>3</v>
      </c>
      <c r="N81" s="103">
        <v>100</v>
      </c>
      <c r="O81" s="327" t="s">
        <v>62</v>
      </c>
      <c r="P81" s="98" t="s">
        <v>62</v>
      </c>
      <c r="Q81" s="252">
        <v>22.215</v>
      </c>
      <c r="R81" s="98" t="s">
        <v>24</v>
      </c>
      <c r="S81" s="98" t="s">
        <v>31</v>
      </c>
      <c r="T81" s="210" t="s">
        <v>1417</v>
      </c>
      <c r="U81" s="206" t="s">
        <v>1417</v>
      </c>
      <c r="V81" s="329" t="s">
        <v>961</v>
      </c>
      <c r="W81" s="20"/>
      <c r="X81" s="22"/>
    </row>
    <row r="82" spans="1:24" ht="96">
      <c r="A82" s="103" t="s">
        <v>127</v>
      </c>
      <c r="B82" s="98" t="s">
        <v>960</v>
      </c>
      <c r="C82" s="242" t="s">
        <v>28</v>
      </c>
      <c r="D82" s="103" t="s">
        <v>126</v>
      </c>
      <c r="E82" s="336" t="s">
        <v>1299</v>
      </c>
      <c r="F82" s="206" t="s">
        <v>1289</v>
      </c>
      <c r="G82" s="242" t="s">
        <v>8</v>
      </c>
      <c r="H82" s="103" t="s">
        <v>124</v>
      </c>
      <c r="I82" s="103" t="s">
        <v>15</v>
      </c>
      <c r="J82" s="292" t="s">
        <v>18</v>
      </c>
      <c r="K82" s="292" t="s">
        <v>19</v>
      </c>
      <c r="L82" s="251">
        <v>6</v>
      </c>
      <c r="M82" s="251">
        <v>6</v>
      </c>
      <c r="N82" s="103">
        <v>100</v>
      </c>
      <c r="O82" s="327" t="s">
        <v>62</v>
      </c>
      <c r="P82" s="98" t="s">
        <v>62</v>
      </c>
      <c r="Q82" s="252">
        <v>44.43</v>
      </c>
      <c r="R82" s="98" t="s">
        <v>24</v>
      </c>
      <c r="S82" s="98" t="s">
        <v>37</v>
      </c>
      <c r="T82" s="210" t="s">
        <v>1417</v>
      </c>
      <c r="U82" s="206" t="s">
        <v>1417</v>
      </c>
      <c r="V82" s="329" t="s">
        <v>961</v>
      </c>
      <c r="W82" s="20"/>
      <c r="X82" s="22"/>
    </row>
    <row r="83" spans="1:24">
      <c r="A83" s="325" t="s">
        <v>1335</v>
      </c>
      <c r="B83" s="98" t="s">
        <v>1309</v>
      </c>
      <c r="C83" s="98" t="s">
        <v>1441</v>
      </c>
      <c r="D83" s="206" t="s">
        <v>1289</v>
      </c>
      <c r="E83" s="206" t="s">
        <v>1289</v>
      </c>
      <c r="F83" s="206" t="s">
        <v>1289</v>
      </c>
      <c r="G83" s="206" t="s">
        <v>1289</v>
      </c>
      <c r="H83" s="206" t="s">
        <v>1418</v>
      </c>
      <c r="I83" s="103" t="s">
        <v>1442</v>
      </c>
      <c r="J83" s="103" t="s">
        <v>18</v>
      </c>
      <c r="K83" s="103" t="s">
        <v>19</v>
      </c>
      <c r="L83" s="206" t="s">
        <v>1417</v>
      </c>
      <c r="M83" s="103">
        <v>37</v>
      </c>
      <c r="N83" s="206" t="s">
        <v>1289</v>
      </c>
      <c r="O83" s="327" t="s">
        <v>63</v>
      </c>
      <c r="P83" s="206" t="s">
        <v>1289</v>
      </c>
      <c r="Q83" s="238">
        <v>121.0825</v>
      </c>
      <c r="R83" s="206" t="s">
        <v>1289</v>
      </c>
      <c r="S83" s="206" t="s">
        <v>1289</v>
      </c>
      <c r="T83" s="325">
        <v>2015</v>
      </c>
      <c r="U83" s="325" t="s">
        <v>1443</v>
      </c>
      <c r="V83" s="325" t="s">
        <v>1444</v>
      </c>
      <c r="W83" s="21"/>
      <c r="X83" s="22"/>
    </row>
    <row r="84" spans="1:24" ht="48">
      <c r="A84" s="242" t="s">
        <v>443</v>
      </c>
      <c r="B84" s="98" t="s">
        <v>1140</v>
      </c>
      <c r="C84" s="242" t="s">
        <v>445</v>
      </c>
      <c r="D84" s="98" t="s">
        <v>446</v>
      </c>
      <c r="E84" s="324" t="s">
        <v>1299</v>
      </c>
      <c r="F84" s="324" t="s">
        <v>1299</v>
      </c>
      <c r="G84" s="103" t="s">
        <v>970</v>
      </c>
      <c r="H84" s="98" t="s">
        <v>1141</v>
      </c>
      <c r="I84" s="103" t="s">
        <v>14</v>
      </c>
      <c r="J84" s="292" t="s">
        <v>18</v>
      </c>
      <c r="K84" s="292" t="s">
        <v>19</v>
      </c>
      <c r="L84" s="243">
        <v>7711</v>
      </c>
      <c r="M84" s="243">
        <v>4182</v>
      </c>
      <c r="N84" s="103">
        <v>54</v>
      </c>
      <c r="O84" s="327" t="s">
        <v>62</v>
      </c>
      <c r="P84" s="98" t="s">
        <v>63</v>
      </c>
      <c r="Q84" s="238">
        <v>24301</v>
      </c>
      <c r="R84" s="98" t="s">
        <v>24</v>
      </c>
      <c r="S84" s="98" t="s">
        <v>25</v>
      </c>
      <c r="T84" s="325">
        <v>1994</v>
      </c>
      <c r="U84" s="206" t="s">
        <v>1417</v>
      </c>
      <c r="V84" s="335" t="s">
        <v>1142</v>
      </c>
      <c r="W84" s="20"/>
      <c r="X84" s="22"/>
    </row>
    <row r="85" spans="1:24" ht="24">
      <c r="A85" s="98" t="s">
        <v>947</v>
      </c>
      <c r="B85" s="98" t="s">
        <v>930</v>
      </c>
      <c r="C85" s="242" t="s">
        <v>1300</v>
      </c>
      <c r="D85" s="242" t="s">
        <v>1300</v>
      </c>
      <c r="E85" s="253" t="s">
        <v>1289</v>
      </c>
      <c r="F85" s="324" t="s">
        <v>1299</v>
      </c>
      <c r="G85" s="242" t="s">
        <v>1300</v>
      </c>
      <c r="H85" s="242" t="s">
        <v>1300</v>
      </c>
      <c r="I85" s="242" t="s">
        <v>1300</v>
      </c>
      <c r="J85" s="98" t="s">
        <v>18</v>
      </c>
      <c r="K85" s="98" t="s">
        <v>883</v>
      </c>
      <c r="L85" s="206" t="s">
        <v>1417</v>
      </c>
      <c r="M85" s="243">
        <v>411</v>
      </c>
      <c r="N85" s="206" t="s">
        <v>1417</v>
      </c>
      <c r="O85" s="103" t="s">
        <v>63</v>
      </c>
      <c r="P85" s="242" t="s">
        <v>1300</v>
      </c>
      <c r="Q85" s="251" t="s">
        <v>1457</v>
      </c>
      <c r="R85" s="270" t="s">
        <v>210</v>
      </c>
      <c r="S85" s="242" t="s">
        <v>1300</v>
      </c>
      <c r="T85" s="325" t="s">
        <v>1300</v>
      </c>
      <c r="U85" s="242" t="s">
        <v>1300</v>
      </c>
      <c r="V85" s="332" t="s">
        <v>937</v>
      </c>
      <c r="W85" s="24"/>
      <c r="X85" s="22"/>
    </row>
    <row r="86" spans="1:24" ht="48">
      <c r="A86" s="98" t="s">
        <v>634</v>
      </c>
      <c r="B86" s="98" t="s">
        <v>1243</v>
      </c>
      <c r="C86" s="98" t="s">
        <v>221</v>
      </c>
      <c r="D86" s="325" t="s">
        <v>635</v>
      </c>
      <c r="E86" s="206" t="s">
        <v>1289</v>
      </c>
      <c r="F86" s="324" t="s">
        <v>1299</v>
      </c>
      <c r="G86" s="242" t="s">
        <v>11</v>
      </c>
      <c r="H86" s="98" t="s">
        <v>636</v>
      </c>
      <c r="I86" s="103" t="s">
        <v>15</v>
      </c>
      <c r="J86" s="292" t="s">
        <v>18</v>
      </c>
      <c r="K86" s="292" t="s">
        <v>612</v>
      </c>
      <c r="L86" s="342">
        <v>7</v>
      </c>
      <c r="M86" s="342">
        <v>7</v>
      </c>
      <c r="N86" s="243">
        <v>100</v>
      </c>
      <c r="O86" s="327" t="s">
        <v>62</v>
      </c>
      <c r="P86" s="98" t="s">
        <v>63</v>
      </c>
      <c r="Q86" s="238">
        <v>324408</v>
      </c>
      <c r="R86" s="98" t="s">
        <v>24</v>
      </c>
      <c r="S86" s="98" t="s">
        <v>25</v>
      </c>
      <c r="T86" s="210" t="s">
        <v>1417</v>
      </c>
      <c r="U86" s="206" t="s">
        <v>1417</v>
      </c>
      <c r="V86" s="335" t="s">
        <v>637</v>
      </c>
      <c r="W86" s="21"/>
      <c r="X86" s="22"/>
    </row>
    <row r="87" spans="1:24" ht="48">
      <c r="A87" s="98" t="s">
        <v>638</v>
      </c>
      <c r="B87" s="98" t="s">
        <v>1243</v>
      </c>
      <c r="C87" s="98" t="s">
        <v>908</v>
      </c>
      <c r="D87" s="98" t="s">
        <v>639</v>
      </c>
      <c r="E87" s="253" t="s">
        <v>1289</v>
      </c>
      <c r="F87" s="324" t="s">
        <v>1299</v>
      </c>
      <c r="G87" s="242" t="s">
        <v>11</v>
      </c>
      <c r="H87" s="98" t="s">
        <v>640</v>
      </c>
      <c r="I87" s="103" t="s">
        <v>15</v>
      </c>
      <c r="J87" s="292" t="s">
        <v>18</v>
      </c>
      <c r="K87" s="292" t="s">
        <v>612</v>
      </c>
      <c r="L87" s="243">
        <v>3</v>
      </c>
      <c r="M87" s="243">
        <v>3</v>
      </c>
      <c r="N87" s="243">
        <v>100</v>
      </c>
      <c r="O87" s="327" t="s">
        <v>62</v>
      </c>
      <c r="P87" s="98" t="s">
        <v>63</v>
      </c>
      <c r="Q87" s="238">
        <v>1836.44</v>
      </c>
      <c r="R87" s="98" t="s">
        <v>24</v>
      </c>
      <c r="S87" s="98" t="s">
        <v>25</v>
      </c>
      <c r="T87" s="210" t="s">
        <v>1417</v>
      </c>
      <c r="U87" s="206" t="s">
        <v>1417</v>
      </c>
      <c r="V87" s="98" t="s">
        <v>613</v>
      </c>
      <c r="W87" s="21"/>
      <c r="X87" s="22"/>
    </row>
    <row r="88" spans="1:24" ht="72">
      <c r="A88" s="98" t="s">
        <v>904</v>
      </c>
      <c r="B88" s="98" t="s">
        <v>898</v>
      </c>
      <c r="C88" s="242" t="s">
        <v>854</v>
      </c>
      <c r="D88" s="103" t="s">
        <v>905</v>
      </c>
      <c r="E88" s="330" t="s">
        <v>1299</v>
      </c>
      <c r="F88" s="324" t="s">
        <v>1299</v>
      </c>
      <c r="G88" s="242" t="s">
        <v>10</v>
      </c>
      <c r="H88" s="206" t="s">
        <v>1418</v>
      </c>
      <c r="I88" s="103" t="s">
        <v>770</v>
      </c>
      <c r="J88" s="292" t="s">
        <v>18</v>
      </c>
      <c r="K88" s="98" t="s">
        <v>883</v>
      </c>
      <c r="L88" s="293">
        <v>3723</v>
      </c>
      <c r="M88" s="243">
        <v>2022</v>
      </c>
      <c r="N88" s="103">
        <v>54</v>
      </c>
      <c r="O88" s="327" t="s">
        <v>62</v>
      </c>
      <c r="P88" s="98" t="s">
        <v>63</v>
      </c>
      <c r="Q88" s="220" t="s">
        <v>1458</v>
      </c>
      <c r="R88" s="98" t="s">
        <v>24</v>
      </c>
      <c r="S88" s="98" t="s">
        <v>25</v>
      </c>
      <c r="T88" s="343">
        <v>41091</v>
      </c>
      <c r="U88" s="206" t="s">
        <v>1417</v>
      </c>
      <c r="V88" s="98" t="s">
        <v>906</v>
      </c>
      <c r="W88" s="21"/>
      <c r="X88" s="22"/>
    </row>
    <row r="89" spans="1:24" ht="120">
      <c r="A89" s="98" t="s">
        <v>456</v>
      </c>
      <c r="B89" s="98" t="s">
        <v>1172</v>
      </c>
      <c r="C89" s="98" t="s">
        <v>445</v>
      </c>
      <c r="D89" s="242" t="s">
        <v>457</v>
      </c>
      <c r="E89" s="253" t="s">
        <v>1289</v>
      </c>
      <c r="F89" s="206" t="s">
        <v>1289</v>
      </c>
      <c r="G89" s="103" t="s">
        <v>970</v>
      </c>
      <c r="H89" s="206" t="s">
        <v>1418</v>
      </c>
      <c r="I89" s="103" t="s">
        <v>13</v>
      </c>
      <c r="J89" s="292" t="s">
        <v>18</v>
      </c>
      <c r="K89" s="98" t="s">
        <v>883</v>
      </c>
      <c r="L89" s="243">
        <v>909</v>
      </c>
      <c r="M89" s="243">
        <v>329</v>
      </c>
      <c r="N89" s="103">
        <v>36</v>
      </c>
      <c r="O89" s="103" t="s">
        <v>63</v>
      </c>
      <c r="P89" s="98" t="s">
        <v>63</v>
      </c>
      <c r="Q89" s="327" t="s">
        <v>1459</v>
      </c>
      <c r="R89" s="98" t="s">
        <v>24</v>
      </c>
      <c r="S89" s="98" t="s">
        <v>31</v>
      </c>
      <c r="T89" s="325">
        <v>41183</v>
      </c>
      <c r="U89" s="206" t="s">
        <v>1417</v>
      </c>
      <c r="V89" s="98" t="s">
        <v>458</v>
      </c>
      <c r="W89" s="24"/>
      <c r="X89" s="22"/>
    </row>
    <row r="90" spans="1:24" ht="24">
      <c r="A90" s="98" t="s">
        <v>1198</v>
      </c>
      <c r="B90" s="98" t="s">
        <v>1194</v>
      </c>
      <c r="C90" s="206" t="s">
        <v>1289</v>
      </c>
      <c r="D90" s="98" t="s">
        <v>467</v>
      </c>
      <c r="E90" s="253" t="s">
        <v>1289</v>
      </c>
      <c r="F90" s="206" t="s">
        <v>1289</v>
      </c>
      <c r="G90" s="242" t="s">
        <v>8</v>
      </c>
      <c r="H90" s="206" t="s">
        <v>1418</v>
      </c>
      <c r="I90" s="103" t="s">
        <v>13</v>
      </c>
      <c r="J90" s="98" t="s">
        <v>18</v>
      </c>
      <c r="K90" s="98" t="s">
        <v>883</v>
      </c>
      <c r="L90" s="243">
        <v>2648</v>
      </c>
      <c r="M90" s="243">
        <v>591</v>
      </c>
      <c r="N90" s="103">
        <v>22</v>
      </c>
      <c r="O90" s="103" t="s">
        <v>63</v>
      </c>
      <c r="P90" s="98" t="s">
        <v>63</v>
      </c>
      <c r="Q90" s="243" t="s">
        <v>1460</v>
      </c>
      <c r="R90" s="98" t="s">
        <v>24</v>
      </c>
      <c r="S90" s="98" t="s">
        <v>53</v>
      </c>
      <c r="T90" s="210" t="s">
        <v>1417</v>
      </c>
      <c r="U90" s="206" t="s">
        <v>1417</v>
      </c>
      <c r="V90" s="244" t="s">
        <v>465</v>
      </c>
      <c r="W90" s="21"/>
      <c r="X90" s="22"/>
    </row>
    <row r="91" spans="1:24">
      <c r="A91" s="98" t="s">
        <v>1197</v>
      </c>
      <c r="B91" s="98" t="s">
        <v>1194</v>
      </c>
      <c r="C91" s="206" t="s">
        <v>1289</v>
      </c>
      <c r="D91" s="98" t="s">
        <v>467</v>
      </c>
      <c r="E91" s="253" t="s">
        <v>1289</v>
      </c>
      <c r="F91" s="206" t="s">
        <v>1289</v>
      </c>
      <c r="G91" s="242" t="s">
        <v>8</v>
      </c>
      <c r="H91" s="206" t="s">
        <v>1418</v>
      </c>
      <c r="I91" s="103" t="s">
        <v>14</v>
      </c>
      <c r="J91" s="292" t="s">
        <v>18</v>
      </c>
      <c r="K91" s="98" t="s">
        <v>883</v>
      </c>
      <c r="L91" s="243">
        <v>4289</v>
      </c>
      <c r="M91" s="243">
        <v>2563</v>
      </c>
      <c r="N91" s="103">
        <v>60</v>
      </c>
      <c r="O91" s="103" t="s">
        <v>63</v>
      </c>
      <c r="P91" s="98" t="s">
        <v>63</v>
      </c>
      <c r="Q91" s="272" t="s">
        <v>1461</v>
      </c>
      <c r="R91" s="98" t="s">
        <v>24</v>
      </c>
      <c r="S91" s="98" t="s">
        <v>53</v>
      </c>
      <c r="T91" s="210" t="s">
        <v>1417</v>
      </c>
      <c r="U91" s="206" t="s">
        <v>1417</v>
      </c>
      <c r="V91" s="244" t="s">
        <v>465</v>
      </c>
      <c r="W91" s="21"/>
      <c r="X91" s="22"/>
    </row>
    <row r="92" spans="1:24" ht="168">
      <c r="A92" s="98" t="s">
        <v>430</v>
      </c>
      <c r="B92" s="98" t="s">
        <v>1129</v>
      </c>
      <c r="C92" s="98" t="s">
        <v>23</v>
      </c>
      <c r="D92" s="98" t="s">
        <v>431</v>
      </c>
      <c r="E92" s="344" t="s">
        <v>1299</v>
      </c>
      <c r="F92" s="206" t="s">
        <v>1289</v>
      </c>
      <c r="G92" s="242" t="s">
        <v>9</v>
      </c>
      <c r="H92" s="206" t="s">
        <v>1418</v>
      </c>
      <c r="I92" s="103" t="s">
        <v>770</v>
      </c>
      <c r="J92" s="98" t="s">
        <v>18</v>
      </c>
      <c r="K92" s="98" t="s">
        <v>883</v>
      </c>
      <c r="L92" s="243">
        <v>2523</v>
      </c>
      <c r="M92" s="243">
        <v>1463</v>
      </c>
      <c r="N92" s="103">
        <v>58</v>
      </c>
      <c r="O92" s="103" t="s">
        <v>63</v>
      </c>
      <c r="P92" s="98" t="s">
        <v>63</v>
      </c>
      <c r="Q92" s="243" t="s">
        <v>1462</v>
      </c>
      <c r="R92" s="98" t="s">
        <v>24</v>
      </c>
      <c r="S92" s="98" t="s">
        <v>25</v>
      </c>
      <c r="T92" s="210" t="s">
        <v>1417</v>
      </c>
      <c r="U92" s="206" t="s">
        <v>1417</v>
      </c>
      <c r="V92" s="335" t="s">
        <v>1131</v>
      </c>
      <c r="W92" s="20"/>
      <c r="X92" s="22"/>
    </row>
    <row r="93" spans="1:24" ht="180">
      <c r="A93" s="273" t="s">
        <v>408</v>
      </c>
      <c r="B93" s="98" t="s">
        <v>1129</v>
      </c>
      <c r="C93" s="273" t="s">
        <v>23</v>
      </c>
      <c r="D93" s="273" t="s">
        <v>409</v>
      </c>
      <c r="E93" s="206" t="s">
        <v>1289</v>
      </c>
      <c r="F93" s="206" t="s">
        <v>1289</v>
      </c>
      <c r="G93" s="242" t="s">
        <v>8</v>
      </c>
      <c r="H93" s="273" t="s">
        <v>410</v>
      </c>
      <c r="I93" s="103" t="s">
        <v>14</v>
      </c>
      <c r="J93" s="292" t="s">
        <v>18</v>
      </c>
      <c r="K93" s="292" t="s">
        <v>19</v>
      </c>
      <c r="L93" s="333">
        <v>1335</v>
      </c>
      <c r="M93" s="333">
        <v>508</v>
      </c>
      <c r="N93" s="103">
        <v>38</v>
      </c>
      <c r="O93" s="103" t="s">
        <v>63</v>
      </c>
      <c r="P93" s="98" t="s">
        <v>63</v>
      </c>
      <c r="Q93" s="334">
        <v>5601.5466666666671</v>
      </c>
      <c r="R93" s="98" t="s">
        <v>24</v>
      </c>
      <c r="S93" s="103" t="s">
        <v>1447</v>
      </c>
      <c r="T93" s="210" t="s">
        <v>1417</v>
      </c>
      <c r="U93" s="206" t="s">
        <v>1417</v>
      </c>
      <c r="V93" s="335" t="s">
        <v>407</v>
      </c>
      <c r="W93" s="20"/>
      <c r="X93" s="22"/>
    </row>
    <row r="94" spans="1:24">
      <c r="A94" s="98" t="s">
        <v>247</v>
      </c>
      <c r="B94" s="98" t="s">
        <v>1295</v>
      </c>
      <c r="C94" s="98" t="s">
        <v>27</v>
      </c>
      <c r="D94" s="98" t="s">
        <v>248</v>
      </c>
      <c r="E94" s="206" t="s">
        <v>1289</v>
      </c>
      <c r="F94" s="206" t="s">
        <v>1289</v>
      </c>
      <c r="G94" s="242" t="s">
        <v>10</v>
      </c>
      <c r="H94" s="98" t="s">
        <v>249</v>
      </c>
      <c r="I94" s="103" t="s">
        <v>15</v>
      </c>
      <c r="J94" s="292" t="s">
        <v>18</v>
      </c>
      <c r="K94" s="98" t="s">
        <v>612</v>
      </c>
      <c r="L94" s="243">
        <v>23500</v>
      </c>
      <c r="M94" s="243">
        <v>23500</v>
      </c>
      <c r="N94" s="103">
        <v>100</v>
      </c>
      <c r="O94" s="327" t="s">
        <v>62</v>
      </c>
      <c r="P94" s="98" t="s">
        <v>63</v>
      </c>
      <c r="Q94" s="238">
        <v>3057</v>
      </c>
      <c r="R94" s="98" t="s">
        <v>24</v>
      </c>
      <c r="S94" s="98" t="s">
        <v>25</v>
      </c>
      <c r="T94" s="210" t="s">
        <v>1417</v>
      </c>
      <c r="U94" s="206" t="s">
        <v>1417</v>
      </c>
      <c r="V94" s="244" t="s">
        <v>215</v>
      </c>
      <c r="W94" s="20"/>
      <c r="X94" s="22"/>
    </row>
    <row r="95" spans="1:24" ht="108">
      <c r="A95" s="98" t="s">
        <v>538</v>
      </c>
      <c r="B95" s="98" t="s">
        <v>1202</v>
      </c>
      <c r="C95" s="242" t="s">
        <v>60</v>
      </c>
      <c r="D95" s="98" t="s">
        <v>539</v>
      </c>
      <c r="E95" s="206" t="s">
        <v>1289</v>
      </c>
      <c r="F95" s="206" t="s">
        <v>1289</v>
      </c>
      <c r="G95" s="242" t="s">
        <v>8</v>
      </c>
      <c r="H95" s="206" t="s">
        <v>1418</v>
      </c>
      <c r="I95" s="103" t="s">
        <v>964</v>
      </c>
      <c r="J95" s="292" t="s">
        <v>18</v>
      </c>
      <c r="K95" s="292" t="s">
        <v>19</v>
      </c>
      <c r="L95" s="237">
        <v>2372</v>
      </c>
      <c r="M95" s="237">
        <v>2363</v>
      </c>
      <c r="N95" s="103">
        <v>99</v>
      </c>
      <c r="O95" s="327" t="s">
        <v>62</v>
      </c>
      <c r="P95" s="98" t="s">
        <v>62</v>
      </c>
      <c r="Q95" s="238">
        <v>3895.698833328559</v>
      </c>
      <c r="R95" s="98" t="s">
        <v>24</v>
      </c>
      <c r="S95" s="98" t="s">
        <v>31</v>
      </c>
      <c r="T95" s="210" t="s">
        <v>1417</v>
      </c>
      <c r="U95" s="206" t="s">
        <v>1417</v>
      </c>
      <c r="V95" s="244" t="s">
        <v>1203</v>
      </c>
      <c r="W95" s="21"/>
      <c r="X95" s="22"/>
    </row>
    <row r="96" spans="1:24">
      <c r="A96" s="325" t="s">
        <v>1338</v>
      </c>
      <c r="B96" s="98" t="s">
        <v>1309</v>
      </c>
      <c r="C96" s="98" t="s">
        <v>1441</v>
      </c>
      <c r="D96" s="206" t="s">
        <v>1289</v>
      </c>
      <c r="E96" s="253" t="s">
        <v>1289</v>
      </c>
      <c r="F96" s="206" t="s">
        <v>1289</v>
      </c>
      <c r="G96" s="206" t="s">
        <v>1289</v>
      </c>
      <c r="H96" s="206" t="s">
        <v>1418</v>
      </c>
      <c r="I96" s="103" t="s">
        <v>1442</v>
      </c>
      <c r="J96" s="103" t="s">
        <v>18</v>
      </c>
      <c r="K96" s="103" t="s">
        <v>19</v>
      </c>
      <c r="L96" s="206" t="s">
        <v>1417</v>
      </c>
      <c r="M96" s="103">
        <v>73</v>
      </c>
      <c r="N96" s="206" t="s">
        <v>1289</v>
      </c>
      <c r="O96" s="327" t="s">
        <v>63</v>
      </c>
      <c r="P96" s="206" t="s">
        <v>1289</v>
      </c>
      <c r="Q96" s="238">
        <v>238.89250000000001</v>
      </c>
      <c r="R96" s="206" t="s">
        <v>1289</v>
      </c>
      <c r="S96" s="206" t="s">
        <v>1289</v>
      </c>
      <c r="T96" s="325">
        <v>2015</v>
      </c>
      <c r="U96" s="325" t="s">
        <v>1443</v>
      </c>
      <c r="V96" s="325" t="s">
        <v>1444</v>
      </c>
      <c r="W96" s="21"/>
      <c r="X96" s="22"/>
    </row>
    <row r="97" spans="1:24" ht="36">
      <c r="A97" s="103" t="s">
        <v>873</v>
      </c>
      <c r="B97" s="103" t="s">
        <v>807</v>
      </c>
      <c r="C97" s="242" t="s">
        <v>1300</v>
      </c>
      <c r="D97" s="242" t="s">
        <v>1300</v>
      </c>
      <c r="E97" s="206" t="s">
        <v>1289</v>
      </c>
      <c r="F97" s="206" t="s">
        <v>1289</v>
      </c>
      <c r="G97" s="242" t="s">
        <v>1300</v>
      </c>
      <c r="H97" s="242" t="s">
        <v>1300</v>
      </c>
      <c r="I97" s="242" t="s">
        <v>1300</v>
      </c>
      <c r="J97" s="270" t="s">
        <v>18</v>
      </c>
      <c r="K97" s="270" t="s">
        <v>19</v>
      </c>
      <c r="L97" s="327">
        <v>510</v>
      </c>
      <c r="M97" s="327">
        <v>36</v>
      </c>
      <c r="N97" s="103">
        <v>7</v>
      </c>
      <c r="O97" s="103" t="s">
        <v>63</v>
      </c>
      <c r="P97" s="242" t="s">
        <v>1300</v>
      </c>
      <c r="Q97" s="328">
        <v>115</v>
      </c>
      <c r="R97" s="270" t="s">
        <v>210</v>
      </c>
      <c r="S97" s="242" t="s">
        <v>1300</v>
      </c>
      <c r="T97" s="242" t="s">
        <v>1300</v>
      </c>
      <c r="U97" s="242" t="s">
        <v>1300</v>
      </c>
      <c r="V97" s="206" t="s">
        <v>1417</v>
      </c>
      <c r="W97" s="26"/>
      <c r="X97" s="22"/>
    </row>
    <row r="98" spans="1:24" ht="144">
      <c r="A98" s="98" t="s">
        <v>1237</v>
      </c>
      <c r="B98" s="98" t="s">
        <v>1202</v>
      </c>
      <c r="C98" s="98" t="s">
        <v>445</v>
      </c>
      <c r="D98" s="98" t="s">
        <v>1238</v>
      </c>
      <c r="E98" s="98" t="s">
        <v>1304</v>
      </c>
      <c r="F98" s="98" t="s">
        <v>1239</v>
      </c>
      <c r="G98" s="103" t="s">
        <v>970</v>
      </c>
      <c r="H98" s="206" t="s">
        <v>1418</v>
      </c>
      <c r="I98" s="103" t="s">
        <v>770</v>
      </c>
      <c r="J98" s="98" t="s">
        <v>18</v>
      </c>
      <c r="K98" s="98" t="s">
        <v>1060</v>
      </c>
      <c r="L98" s="243">
        <v>53200</v>
      </c>
      <c r="M98" s="243">
        <v>33600</v>
      </c>
      <c r="N98" s="103">
        <v>63</v>
      </c>
      <c r="O98" s="327" t="s">
        <v>62</v>
      </c>
      <c r="P98" s="98" t="s">
        <v>63</v>
      </c>
      <c r="Q98" s="243" t="s">
        <v>1464</v>
      </c>
      <c r="R98" s="98" t="s">
        <v>24</v>
      </c>
      <c r="S98" s="98" t="s">
        <v>53</v>
      </c>
      <c r="T98" s="325">
        <v>1981</v>
      </c>
      <c r="U98" s="98" t="s">
        <v>53</v>
      </c>
      <c r="V98" s="244" t="s">
        <v>1215</v>
      </c>
      <c r="W98" s="21"/>
      <c r="X98" s="22"/>
    </row>
    <row r="99" spans="1:24" ht="24">
      <c r="A99" s="103" t="s">
        <v>974</v>
      </c>
      <c r="B99" s="98" t="s">
        <v>966</v>
      </c>
      <c r="C99" s="242" t="s">
        <v>167</v>
      </c>
      <c r="D99" s="103" t="s">
        <v>176</v>
      </c>
      <c r="E99" s="206" t="s">
        <v>1289</v>
      </c>
      <c r="F99" s="206" t="s">
        <v>1289</v>
      </c>
      <c r="G99" s="103" t="s">
        <v>10</v>
      </c>
      <c r="H99" s="206" t="s">
        <v>1418</v>
      </c>
      <c r="I99" s="103" t="s">
        <v>13</v>
      </c>
      <c r="J99" s="103" t="s">
        <v>18</v>
      </c>
      <c r="K99" s="103" t="s">
        <v>19</v>
      </c>
      <c r="L99" s="251">
        <v>400</v>
      </c>
      <c r="M99" s="251">
        <v>385</v>
      </c>
      <c r="N99" s="103">
        <v>96</v>
      </c>
      <c r="O99" s="327" t="s">
        <v>62</v>
      </c>
      <c r="P99" s="98" t="s">
        <v>62</v>
      </c>
      <c r="Q99" s="252">
        <v>2848.88</v>
      </c>
      <c r="R99" s="103" t="s">
        <v>24</v>
      </c>
      <c r="S99" s="98" t="s">
        <v>25</v>
      </c>
      <c r="T99" s="325">
        <v>41730</v>
      </c>
      <c r="U99" s="206" t="s">
        <v>1417</v>
      </c>
      <c r="V99" s="236" t="s">
        <v>1417</v>
      </c>
      <c r="W99" s="21"/>
      <c r="X99" s="22"/>
    </row>
    <row r="100" spans="1:24" ht="48.75" customHeight="1">
      <c r="A100" s="98" t="s">
        <v>451</v>
      </c>
      <c r="B100" s="98" t="s">
        <v>1172</v>
      </c>
      <c r="C100" s="242" t="s">
        <v>445</v>
      </c>
      <c r="D100" s="242" t="s">
        <v>1173</v>
      </c>
      <c r="E100" s="206" t="s">
        <v>1289</v>
      </c>
      <c r="F100" s="206" t="s">
        <v>1289</v>
      </c>
      <c r="G100" s="103" t="s">
        <v>970</v>
      </c>
      <c r="H100" s="206" t="s">
        <v>1418</v>
      </c>
      <c r="I100" s="103" t="s">
        <v>13</v>
      </c>
      <c r="J100" s="292" t="s">
        <v>18</v>
      </c>
      <c r="K100" s="292" t="s">
        <v>612</v>
      </c>
      <c r="L100" s="251">
        <v>86297</v>
      </c>
      <c r="M100" s="251">
        <v>59034</v>
      </c>
      <c r="N100" s="103">
        <v>68</v>
      </c>
      <c r="O100" s="327" t="s">
        <v>62</v>
      </c>
      <c r="P100" s="98" t="s">
        <v>63</v>
      </c>
      <c r="Q100" s="328">
        <v>38.824694000000001</v>
      </c>
      <c r="R100" s="98" t="s">
        <v>24</v>
      </c>
      <c r="S100" s="98" t="s">
        <v>53</v>
      </c>
      <c r="T100" s="325">
        <v>2010</v>
      </c>
      <c r="U100" s="206" t="s">
        <v>1417</v>
      </c>
      <c r="V100" s="103" t="s">
        <v>1174</v>
      </c>
      <c r="W100" s="27"/>
      <c r="X100" s="22"/>
    </row>
    <row r="101" spans="1:24" ht="91.5" customHeight="1">
      <c r="A101" s="98" t="s">
        <v>468</v>
      </c>
      <c r="B101" s="98" t="s">
        <v>1194</v>
      </c>
      <c r="C101" s="206" t="s">
        <v>1289</v>
      </c>
      <c r="D101" s="98" t="s">
        <v>467</v>
      </c>
      <c r="E101" s="206" t="s">
        <v>1289</v>
      </c>
      <c r="F101" s="206" t="s">
        <v>1289</v>
      </c>
      <c r="G101" s="242" t="s">
        <v>8</v>
      </c>
      <c r="H101" s="206" t="s">
        <v>1418</v>
      </c>
      <c r="I101" s="103" t="s">
        <v>14</v>
      </c>
      <c r="J101" s="292" t="s">
        <v>18</v>
      </c>
      <c r="K101" s="98" t="s">
        <v>883</v>
      </c>
      <c r="L101" s="206" t="s">
        <v>1417</v>
      </c>
      <c r="M101" s="243">
        <v>500</v>
      </c>
      <c r="N101" s="206" t="s">
        <v>1417</v>
      </c>
      <c r="O101" s="103" t="s">
        <v>63</v>
      </c>
      <c r="P101" s="98" t="s">
        <v>63</v>
      </c>
      <c r="Q101" s="243" t="s">
        <v>1467</v>
      </c>
      <c r="R101" s="98" t="s">
        <v>24</v>
      </c>
      <c r="S101" s="98" t="s">
        <v>31</v>
      </c>
      <c r="T101" s="210" t="s">
        <v>1417</v>
      </c>
      <c r="U101" s="206" t="s">
        <v>1417</v>
      </c>
      <c r="V101" s="244" t="s">
        <v>465</v>
      </c>
    </row>
    <row r="102" spans="1:24" ht="45" customHeight="1">
      <c r="A102" s="325" t="s">
        <v>1340</v>
      </c>
      <c r="B102" s="98" t="s">
        <v>1309</v>
      </c>
      <c r="C102" s="98" t="s">
        <v>1468</v>
      </c>
      <c r="D102" s="206" t="s">
        <v>1289</v>
      </c>
      <c r="E102" s="206" t="s">
        <v>1289</v>
      </c>
      <c r="F102" s="206" t="s">
        <v>1289</v>
      </c>
      <c r="G102" s="206" t="s">
        <v>1289</v>
      </c>
      <c r="H102" s="206" t="s">
        <v>1418</v>
      </c>
      <c r="I102" s="103" t="s">
        <v>1432</v>
      </c>
      <c r="J102" s="103" t="s">
        <v>18</v>
      </c>
      <c r="K102" s="103" t="s">
        <v>19</v>
      </c>
      <c r="L102" s="103">
        <v>284</v>
      </c>
      <c r="M102" s="103">
        <v>94</v>
      </c>
      <c r="N102" s="206" t="s">
        <v>1289</v>
      </c>
      <c r="O102" s="327" t="s">
        <v>63</v>
      </c>
      <c r="P102" s="206" t="s">
        <v>1289</v>
      </c>
      <c r="Q102" s="238">
        <v>904.75</v>
      </c>
      <c r="R102" s="206" t="s">
        <v>1289</v>
      </c>
      <c r="S102" s="98" t="s">
        <v>25</v>
      </c>
      <c r="T102" s="206" t="s">
        <v>1289</v>
      </c>
      <c r="U102" s="325" t="s">
        <v>1429</v>
      </c>
      <c r="V102" s="325" t="s">
        <v>1435</v>
      </c>
    </row>
    <row r="103" spans="1:24" ht="36">
      <c r="A103" s="345" t="s">
        <v>847</v>
      </c>
      <c r="B103" s="103" t="s">
        <v>807</v>
      </c>
      <c r="C103" s="103" t="s">
        <v>28</v>
      </c>
      <c r="D103" s="103" t="s">
        <v>849</v>
      </c>
      <c r="E103" s="206" t="s">
        <v>1289</v>
      </c>
      <c r="F103" s="206" t="s">
        <v>1289</v>
      </c>
      <c r="G103" s="103" t="s">
        <v>8</v>
      </c>
      <c r="H103" s="206" t="s">
        <v>1418</v>
      </c>
      <c r="I103" s="103" t="s">
        <v>14</v>
      </c>
      <c r="J103" s="270" t="s">
        <v>18</v>
      </c>
      <c r="K103" s="270" t="s">
        <v>883</v>
      </c>
      <c r="L103" s="327">
        <v>313</v>
      </c>
      <c r="M103" s="327">
        <v>19</v>
      </c>
      <c r="N103" s="103">
        <v>6</v>
      </c>
      <c r="O103" s="103" t="s">
        <v>63</v>
      </c>
      <c r="P103" s="98" t="s">
        <v>63</v>
      </c>
      <c r="Q103" s="327" t="s">
        <v>1469</v>
      </c>
      <c r="R103" s="270" t="s">
        <v>24</v>
      </c>
      <c r="S103" s="98" t="s">
        <v>25</v>
      </c>
      <c r="T103" s="270">
        <v>2014</v>
      </c>
      <c r="U103" s="206" t="s">
        <v>1417</v>
      </c>
      <c r="V103" s="103" t="s">
        <v>850</v>
      </c>
    </row>
    <row r="104" spans="1:24" ht="36">
      <c r="A104" s="103" t="s">
        <v>847</v>
      </c>
      <c r="B104" s="103" t="s">
        <v>848</v>
      </c>
      <c r="C104" s="103" t="s">
        <v>28</v>
      </c>
      <c r="D104" s="103" t="s">
        <v>849</v>
      </c>
      <c r="E104" s="206" t="s">
        <v>1289</v>
      </c>
      <c r="F104" s="206" t="s">
        <v>1289</v>
      </c>
      <c r="G104" s="103" t="s">
        <v>8</v>
      </c>
      <c r="H104" s="103" t="s">
        <v>836</v>
      </c>
      <c r="I104" s="103" t="s">
        <v>14</v>
      </c>
      <c r="J104" s="252" t="s">
        <v>18</v>
      </c>
      <c r="K104" s="103" t="s">
        <v>19</v>
      </c>
      <c r="L104" s="251">
        <v>289</v>
      </c>
      <c r="M104" s="251">
        <v>17</v>
      </c>
      <c r="N104" s="103">
        <v>6</v>
      </c>
      <c r="O104" s="103" t="s">
        <v>63</v>
      </c>
      <c r="P104" s="98" t="s">
        <v>63</v>
      </c>
      <c r="Q104" s="252">
        <v>111</v>
      </c>
      <c r="R104" s="103" t="s">
        <v>24</v>
      </c>
      <c r="S104" s="98" t="s">
        <v>25</v>
      </c>
      <c r="T104" s="325">
        <v>2014</v>
      </c>
      <c r="U104" s="206" t="s">
        <v>1417</v>
      </c>
      <c r="V104" s="103" t="s">
        <v>850</v>
      </c>
    </row>
    <row r="105" spans="1:24" ht="63.75" customHeight="1">
      <c r="A105" s="103" t="s">
        <v>901</v>
      </c>
      <c r="B105" s="98" t="s">
        <v>898</v>
      </c>
      <c r="C105" s="242" t="s">
        <v>1300</v>
      </c>
      <c r="D105" s="242" t="s">
        <v>1300</v>
      </c>
      <c r="E105" s="206" t="s">
        <v>1289</v>
      </c>
      <c r="F105" s="206" t="s">
        <v>1289</v>
      </c>
      <c r="G105" s="242" t="s">
        <v>1300</v>
      </c>
      <c r="H105" s="242" t="s">
        <v>1300</v>
      </c>
      <c r="I105" s="242" t="s">
        <v>1300</v>
      </c>
      <c r="J105" s="270" t="s">
        <v>18</v>
      </c>
      <c r="K105" s="103" t="s">
        <v>612</v>
      </c>
      <c r="L105" s="327" t="s">
        <v>902</v>
      </c>
      <c r="M105" s="243">
        <v>380</v>
      </c>
      <c r="N105" s="103">
        <v>76</v>
      </c>
      <c r="O105" s="103" t="s">
        <v>63</v>
      </c>
      <c r="P105" s="242" t="s">
        <v>1300</v>
      </c>
      <c r="Q105" s="206" t="s">
        <v>1289</v>
      </c>
      <c r="R105" s="270" t="s">
        <v>210</v>
      </c>
      <c r="S105" s="242" t="s">
        <v>1300</v>
      </c>
      <c r="T105" s="242" t="s">
        <v>1300</v>
      </c>
      <c r="U105" s="242" t="s">
        <v>1300</v>
      </c>
      <c r="V105" s="329" t="s">
        <v>903</v>
      </c>
    </row>
    <row r="106" spans="1:24" ht="71.25" customHeight="1">
      <c r="A106" s="103" t="s">
        <v>177</v>
      </c>
      <c r="B106" s="98" t="s">
        <v>966</v>
      </c>
      <c r="C106" s="242" t="s">
        <v>167</v>
      </c>
      <c r="D106" s="103" t="s">
        <v>975</v>
      </c>
      <c r="E106" s="206" t="s">
        <v>1289</v>
      </c>
      <c r="F106" s="206" t="s">
        <v>1289</v>
      </c>
      <c r="G106" s="103" t="s">
        <v>10</v>
      </c>
      <c r="H106" s="206" t="s">
        <v>1418</v>
      </c>
      <c r="I106" s="103" t="s">
        <v>13</v>
      </c>
      <c r="J106" s="103" t="s">
        <v>18</v>
      </c>
      <c r="K106" s="103" t="s">
        <v>19</v>
      </c>
      <c r="L106" s="251">
        <v>300</v>
      </c>
      <c r="M106" s="251">
        <v>251</v>
      </c>
      <c r="N106" s="103">
        <v>83</v>
      </c>
      <c r="O106" s="327" t="s">
        <v>62</v>
      </c>
      <c r="P106" s="98" t="s">
        <v>62</v>
      </c>
      <c r="Q106" s="252">
        <v>829</v>
      </c>
      <c r="R106" s="103" t="s">
        <v>24</v>
      </c>
      <c r="S106" s="98" t="s">
        <v>25</v>
      </c>
      <c r="T106" s="325" t="s">
        <v>976</v>
      </c>
      <c r="U106" s="206" t="s">
        <v>1417</v>
      </c>
      <c r="V106" s="236" t="s">
        <v>1417</v>
      </c>
    </row>
    <row r="107" spans="1:24" ht="48">
      <c r="A107" s="98" t="s">
        <v>645</v>
      </c>
      <c r="B107" s="98" t="s">
        <v>1243</v>
      </c>
      <c r="C107" s="98" t="s">
        <v>908</v>
      </c>
      <c r="D107" s="98" t="s">
        <v>646</v>
      </c>
      <c r="E107" s="206" t="s">
        <v>1289</v>
      </c>
      <c r="F107" s="324" t="s">
        <v>1299</v>
      </c>
      <c r="G107" s="242" t="s">
        <v>11</v>
      </c>
      <c r="H107" s="98" t="s">
        <v>612</v>
      </c>
      <c r="I107" s="103" t="s">
        <v>15</v>
      </c>
      <c r="J107" s="292" t="s">
        <v>18</v>
      </c>
      <c r="K107" s="292" t="s">
        <v>612</v>
      </c>
      <c r="L107" s="243">
        <v>22</v>
      </c>
      <c r="M107" s="243">
        <v>22</v>
      </c>
      <c r="N107" s="243">
        <v>100</v>
      </c>
      <c r="O107" s="327" t="s">
        <v>62</v>
      </c>
      <c r="P107" s="98" t="s">
        <v>63</v>
      </c>
      <c r="Q107" s="238">
        <v>651.64</v>
      </c>
      <c r="R107" s="98" t="s">
        <v>24</v>
      </c>
      <c r="S107" s="98" t="s">
        <v>25</v>
      </c>
      <c r="T107" s="210" t="s">
        <v>1417</v>
      </c>
      <c r="U107" s="206" t="s">
        <v>1417</v>
      </c>
      <c r="V107" s="98" t="s">
        <v>613</v>
      </c>
    </row>
    <row r="108" spans="1:24" ht="98.25" customHeight="1">
      <c r="A108" s="98" t="s">
        <v>1233</v>
      </c>
      <c r="B108" s="98" t="s">
        <v>1202</v>
      </c>
      <c r="C108" s="98" t="s">
        <v>371</v>
      </c>
      <c r="D108" s="103" t="s">
        <v>1234</v>
      </c>
      <c r="E108" s="206" t="s">
        <v>1289</v>
      </c>
      <c r="F108" s="206" t="s">
        <v>1289</v>
      </c>
      <c r="G108" s="103" t="s">
        <v>970</v>
      </c>
      <c r="H108" s="206" t="s">
        <v>1418</v>
      </c>
      <c r="I108" s="103" t="s">
        <v>1303</v>
      </c>
      <c r="J108" s="98" t="s">
        <v>18</v>
      </c>
      <c r="K108" s="98" t="s">
        <v>883</v>
      </c>
      <c r="L108" s="243" t="s">
        <v>1292</v>
      </c>
      <c r="M108" s="243" t="s">
        <v>1292</v>
      </c>
      <c r="N108" s="243" t="s">
        <v>1292</v>
      </c>
      <c r="O108" s="243" t="s">
        <v>1292</v>
      </c>
      <c r="P108" s="243" t="s">
        <v>1292</v>
      </c>
      <c r="Q108" s="98" t="s">
        <v>1292</v>
      </c>
      <c r="R108" s="98" t="s">
        <v>24</v>
      </c>
      <c r="S108" s="98" t="s">
        <v>1235</v>
      </c>
      <c r="T108" s="325">
        <v>2013</v>
      </c>
      <c r="U108" s="98" t="s">
        <v>1236</v>
      </c>
      <c r="V108" s="244" t="s">
        <v>1215</v>
      </c>
    </row>
    <row r="109" spans="1:24" ht="48">
      <c r="A109" s="98" t="s">
        <v>1177</v>
      </c>
      <c r="B109" s="98" t="s">
        <v>1172</v>
      </c>
      <c r="C109" s="242" t="s">
        <v>445</v>
      </c>
      <c r="D109" s="242" t="s">
        <v>449</v>
      </c>
      <c r="E109" s="206" t="s">
        <v>1289</v>
      </c>
      <c r="F109" s="206" t="s">
        <v>1289</v>
      </c>
      <c r="G109" s="103" t="s">
        <v>970</v>
      </c>
      <c r="H109" s="206" t="s">
        <v>1418</v>
      </c>
      <c r="I109" s="103" t="s">
        <v>13</v>
      </c>
      <c r="J109" s="292" t="s">
        <v>18</v>
      </c>
      <c r="K109" s="292" t="s">
        <v>815</v>
      </c>
      <c r="L109" s="293">
        <v>800</v>
      </c>
      <c r="M109" s="243">
        <v>118</v>
      </c>
      <c r="N109" s="103">
        <v>15</v>
      </c>
      <c r="O109" s="103" t="s">
        <v>63</v>
      </c>
      <c r="P109" s="98" t="s">
        <v>63</v>
      </c>
      <c r="Q109" s="282">
        <v>0.63</v>
      </c>
      <c r="R109" s="98" t="s">
        <v>24</v>
      </c>
      <c r="S109" s="98" t="s">
        <v>25</v>
      </c>
      <c r="T109" s="325">
        <v>42064</v>
      </c>
      <c r="U109" s="206" t="s">
        <v>1417</v>
      </c>
      <c r="V109" s="98" t="s">
        <v>1176</v>
      </c>
    </row>
    <row r="110" spans="1:24" ht="48">
      <c r="A110" s="98" t="s">
        <v>1177</v>
      </c>
      <c r="B110" s="98" t="s">
        <v>1172</v>
      </c>
      <c r="C110" s="98" t="s">
        <v>445</v>
      </c>
      <c r="D110" s="242" t="s">
        <v>449</v>
      </c>
      <c r="E110" s="206" t="s">
        <v>1289</v>
      </c>
      <c r="F110" s="206" t="s">
        <v>1289</v>
      </c>
      <c r="G110" s="103" t="s">
        <v>970</v>
      </c>
      <c r="H110" s="206" t="s">
        <v>1418</v>
      </c>
      <c r="I110" s="103" t="s">
        <v>13</v>
      </c>
      <c r="J110" s="98" t="s">
        <v>18</v>
      </c>
      <c r="K110" s="98" t="s">
        <v>883</v>
      </c>
      <c r="L110" s="243">
        <v>3200</v>
      </c>
      <c r="M110" s="243">
        <v>1219</v>
      </c>
      <c r="N110" s="103">
        <v>38</v>
      </c>
      <c r="O110" s="103" t="s">
        <v>63</v>
      </c>
      <c r="P110" s="98" t="s">
        <v>63</v>
      </c>
      <c r="Q110" s="327" t="s">
        <v>1470</v>
      </c>
      <c r="R110" s="98" t="s">
        <v>24</v>
      </c>
      <c r="S110" s="98" t="s">
        <v>25</v>
      </c>
      <c r="T110" s="325">
        <v>42064</v>
      </c>
      <c r="U110" s="206" t="s">
        <v>1417</v>
      </c>
      <c r="V110" s="103" t="s">
        <v>1176</v>
      </c>
    </row>
    <row r="111" spans="1:24" ht="69" customHeight="1">
      <c r="A111" s="103" t="s">
        <v>856</v>
      </c>
      <c r="B111" s="103" t="s">
        <v>807</v>
      </c>
      <c r="C111" s="242" t="s">
        <v>1300</v>
      </c>
      <c r="D111" s="242" t="s">
        <v>1300</v>
      </c>
      <c r="E111" s="206" t="s">
        <v>1289</v>
      </c>
      <c r="F111" s="206" t="s">
        <v>1289</v>
      </c>
      <c r="G111" s="242" t="s">
        <v>1300</v>
      </c>
      <c r="H111" s="242" t="s">
        <v>1300</v>
      </c>
      <c r="I111" s="242" t="s">
        <v>1300</v>
      </c>
      <c r="J111" s="270" t="s">
        <v>18</v>
      </c>
      <c r="K111" s="270" t="s">
        <v>19</v>
      </c>
      <c r="L111" s="327">
        <v>803</v>
      </c>
      <c r="M111" s="327">
        <v>402</v>
      </c>
      <c r="N111" s="103">
        <v>50</v>
      </c>
      <c r="O111" s="103" t="s">
        <v>63</v>
      </c>
      <c r="P111" s="242" t="s">
        <v>1300</v>
      </c>
      <c r="Q111" s="328">
        <v>5072</v>
      </c>
      <c r="R111" s="270" t="s">
        <v>210</v>
      </c>
      <c r="S111" s="242" t="s">
        <v>1300</v>
      </c>
      <c r="T111" s="242" t="s">
        <v>1300</v>
      </c>
      <c r="U111" s="242" t="s">
        <v>1300</v>
      </c>
      <c r="V111" s="103" t="s">
        <v>1589</v>
      </c>
    </row>
    <row r="112" spans="1:24" ht="24">
      <c r="A112" s="103" t="s">
        <v>853</v>
      </c>
      <c r="B112" s="103" t="s">
        <v>807</v>
      </c>
      <c r="C112" s="103" t="s">
        <v>854</v>
      </c>
      <c r="D112" s="103" t="s">
        <v>855</v>
      </c>
      <c r="E112" s="206" t="s">
        <v>1289</v>
      </c>
      <c r="F112" s="206" t="s">
        <v>1289</v>
      </c>
      <c r="G112" s="270" t="s">
        <v>8</v>
      </c>
      <c r="H112" s="206" t="s">
        <v>1418</v>
      </c>
      <c r="I112" s="103" t="s">
        <v>13</v>
      </c>
      <c r="J112" s="328" t="s">
        <v>18</v>
      </c>
      <c r="K112" s="103" t="s">
        <v>19</v>
      </c>
      <c r="L112" s="327">
        <v>3520</v>
      </c>
      <c r="M112" s="327">
        <v>302</v>
      </c>
      <c r="N112" s="103">
        <v>9</v>
      </c>
      <c r="O112" s="103" t="s">
        <v>63</v>
      </c>
      <c r="P112" s="98" t="s">
        <v>63</v>
      </c>
      <c r="Q112" s="328">
        <v>437</v>
      </c>
      <c r="R112" s="270" t="s">
        <v>24</v>
      </c>
      <c r="S112" s="98" t="s">
        <v>25</v>
      </c>
      <c r="T112" s="206" t="s">
        <v>1417</v>
      </c>
      <c r="U112" s="206" t="s">
        <v>1417</v>
      </c>
      <c r="V112" s="103" t="s">
        <v>33</v>
      </c>
    </row>
    <row r="113" spans="1:22" ht="24">
      <c r="A113" s="103" t="s">
        <v>941</v>
      </c>
      <c r="B113" s="98" t="s">
        <v>930</v>
      </c>
      <c r="C113" s="242" t="s">
        <v>1300</v>
      </c>
      <c r="D113" s="242" t="s">
        <v>1300</v>
      </c>
      <c r="E113" s="206" t="s">
        <v>1289</v>
      </c>
      <c r="F113" s="206" t="s">
        <v>1289</v>
      </c>
      <c r="G113" s="242" t="s">
        <v>1300</v>
      </c>
      <c r="H113" s="242" t="s">
        <v>1300</v>
      </c>
      <c r="I113" s="242" t="s">
        <v>1300</v>
      </c>
      <c r="J113" s="270" t="s">
        <v>18</v>
      </c>
      <c r="K113" s="270" t="s">
        <v>19</v>
      </c>
      <c r="L113" s="206" t="s">
        <v>1417</v>
      </c>
      <c r="M113" s="327">
        <v>1560</v>
      </c>
      <c r="N113" s="206" t="s">
        <v>1417</v>
      </c>
      <c r="O113" s="103" t="s">
        <v>63</v>
      </c>
      <c r="P113" s="242" t="s">
        <v>1300</v>
      </c>
      <c r="Q113" s="328">
        <v>7971.6</v>
      </c>
      <c r="R113" s="270" t="s">
        <v>210</v>
      </c>
      <c r="S113" s="242" t="s">
        <v>1300</v>
      </c>
      <c r="T113" s="325" t="s">
        <v>1300</v>
      </c>
      <c r="U113" s="242" t="s">
        <v>1300</v>
      </c>
      <c r="V113" s="332" t="s">
        <v>937</v>
      </c>
    </row>
    <row r="114" spans="1:22" ht="48">
      <c r="A114" s="325" t="s">
        <v>651</v>
      </c>
      <c r="B114" s="98" t="s">
        <v>1243</v>
      </c>
      <c r="C114" s="98" t="s">
        <v>908</v>
      </c>
      <c r="D114" s="325" t="s">
        <v>652</v>
      </c>
      <c r="E114" s="206" t="s">
        <v>1289</v>
      </c>
      <c r="F114" s="324" t="s">
        <v>1299</v>
      </c>
      <c r="G114" s="242" t="s">
        <v>11</v>
      </c>
      <c r="H114" s="98" t="s">
        <v>612</v>
      </c>
      <c r="I114" s="103" t="s">
        <v>15</v>
      </c>
      <c r="J114" s="292" t="s">
        <v>18</v>
      </c>
      <c r="K114" s="292" t="s">
        <v>612</v>
      </c>
      <c r="L114" s="243">
        <v>22</v>
      </c>
      <c r="M114" s="243">
        <v>22</v>
      </c>
      <c r="N114" s="243">
        <v>100</v>
      </c>
      <c r="O114" s="327" t="s">
        <v>62</v>
      </c>
      <c r="P114" s="98" t="s">
        <v>63</v>
      </c>
      <c r="Q114" s="238">
        <v>977.46</v>
      </c>
      <c r="R114" s="98" t="s">
        <v>24</v>
      </c>
      <c r="S114" s="98" t="s">
        <v>25</v>
      </c>
      <c r="T114" s="210" t="s">
        <v>1417</v>
      </c>
      <c r="U114" s="206" t="s">
        <v>1417</v>
      </c>
      <c r="V114" s="98" t="s">
        <v>613</v>
      </c>
    </row>
    <row r="115" spans="1:22" ht="65.25" customHeight="1">
      <c r="A115" s="103" t="s">
        <v>130</v>
      </c>
      <c r="B115" s="98" t="s">
        <v>960</v>
      </c>
      <c r="C115" s="242" t="s">
        <v>28</v>
      </c>
      <c r="D115" s="103" t="s">
        <v>131</v>
      </c>
      <c r="E115" s="206" t="s">
        <v>1289</v>
      </c>
      <c r="F115" s="206" t="s">
        <v>1289</v>
      </c>
      <c r="G115" s="242" t="s">
        <v>8</v>
      </c>
      <c r="H115" s="103" t="s">
        <v>121</v>
      </c>
      <c r="I115" s="103" t="s">
        <v>15</v>
      </c>
      <c r="J115" s="292" t="s">
        <v>18</v>
      </c>
      <c r="K115" s="292" t="s">
        <v>19</v>
      </c>
      <c r="L115" s="251">
        <v>17</v>
      </c>
      <c r="M115" s="251">
        <v>17</v>
      </c>
      <c r="N115" s="103">
        <v>100</v>
      </c>
      <c r="O115" s="327" t="s">
        <v>62</v>
      </c>
      <c r="P115" s="98" t="s">
        <v>63</v>
      </c>
      <c r="Q115" s="252">
        <v>574.26</v>
      </c>
      <c r="R115" s="98" t="s">
        <v>24</v>
      </c>
      <c r="S115" s="98" t="s">
        <v>37</v>
      </c>
      <c r="T115" s="210" t="s">
        <v>1417</v>
      </c>
      <c r="U115" s="206" t="s">
        <v>1417</v>
      </c>
      <c r="V115" s="329" t="s">
        <v>961</v>
      </c>
    </row>
    <row r="116" spans="1:22" ht="24">
      <c r="A116" s="103" t="s">
        <v>338</v>
      </c>
      <c r="B116" s="98" t="s">
        <v>1019</v>
      </c>
      <c r="C116" s="103" t="s">
        <v>100</v>
      </c>
      <c r="D116" s="103" t="s">
        <v>339</v>
      </c>
      <c r="E116" s="323" t="s">
        <v>1299</v>
      </c>
      <c r="F116" s="206" t="s">
        <v>1289</v>
      </c>
      <c r="G116" s="103" t="s">
        <v>8</v>
      </c>
      <c r="H116" s="103" t="s">
        <v>336</v>
      </c>
      <c r="I116" s="103" t="s">
        <v>13</v>
      </c>
      <c r="J116" s="103" t="s">
        <v>18</v>
      </c>
      <c r="K116" s="103" t="s">
        <v>19</v>
      </c>
      <c r="L116" s="251">
        <v>19</v>
      </c>
      <c r="M116" s="251">
        <v>17</v>
      </c>
      <c r="N116" s="103">
        <v>89</v>
      </c>
      <c r="O116" s="327" t="s">
        <v>62</v>
      </c>
      <c r="P116" s="103" t="s">
        <v>340</v>
      </c>
      <c r="Q116" s="252">
        <v>199.09500000000003</v>
      </c>
      <c r="R116" s="103" t="s">
        <v>24</v>
      </c>
      <c r="S116" s="98" t="s">
        <v>25</v>
      </c>
      <c r="T116" s="210" t="s">
        <v>1417</v>
      </c>
      <c r="U116" s="206" t="s">
        <v>1417</v>
      </c>
      <c r="V116" s="103" t="s">
        <v>337</v>
      </c>
    </row>
    <row r="117" spans="1:22" ht="39" customHeight="1">
      <c r="A117" s="103" t="s">
        <v>965</v>
      </c>
      <c r="B117" s="98" t="s">
        <v>960</v>
      </c>
      <c r="C117" s="242" t="s">
        <v>1300</v>
      </c>
      <c r="D117" s="242" t="s">
        <v>1300</v>
      </c>
      <c r="E117" s="206" t="s">
        <v>1289</v>
      </c>
      <c r="F117" s="206" t="s">
        <v>1289</v>
      </c>
      <c r="G117" s="242" t="s">
        <v>1300</v>
      </c>
      <c r="H117" s="242" t="s">
        <v>1300</v>
      </c>
      <c r="I117" s="242" t="s">
        <v>1300</v>
      </c>
      <c r="J117" s="98" t="s">
        <v>18</v>
      </c>
      <c r="K117" s="98" t="s">
        <v>881</v>
      </c>
      <c r="L117" s="243">
        <v>16046</v>
      </c>
      <c r="M117" s="243">
        <v>1123</v>
      </c>
      <c r="N117" s="103">
        <v>7</v>
      </c>
      <c r="O117" s="327" t="s">
        <v>62</v>
      </c>
      <c r="P117" s="242" t="s">
        <v>1300</v>
      </c>
      <c r="Q117" s="243" t="s">
        <v>1471</v>
      </c>
      <c r="R117" s="270" t="s">
        <v>210</v>
      </c>
      <c r="S117" s="242" t="s">
        <v>1300</v>
      </c>
      <c r="T117" s="325" t="s">
        <v>1300</v>
      </c>
      <c r="U117" s="242" t="s">
        <v>1300</v>
      </c>
      <c r="V117" s="329" t="s">
        <v>961</v>
      </c>
    </row>
    <row r="118" spans="1:22" ht="60">
      <c r="A118" s="98" t="s">
        <v>1153</v>
      </c>
      <c r="B118" s="98" t="s">
        <v>1154</v>
      </c>
      <c r="C118" s="242" t="s">
        <v>845</v>
      </c>
      <c r="D118" s="261" t="s">
        <v>1155</v>
      </c>
      <c r="E118" s="206" t="s">
        <v>1289</v>
      </c>
      <c r="F118" s="206" t="s">
        <v>1289</v>
      </c>
      <c r="G118" s="242" t="s">
        <v>1156</v>
      </c>
      <c r="H118" s="242" t="s">
        <v>936</v>
      </c>
      <c r="I118" s="103" t="s">
        <v>14</v>
      </c>
      <c r="J118" s="98" t="s">
        <v>18</v>
      </c>
      <c r="K118" s="98" t="s">
        <v>19</v>
      </c>
      <c r="L118" s="243">
        <v>5000</v>
      </c>
      <c r="M118" s="243">
        <v>993</v>
      </c>
      <c r="N118" s="103">
        <v>20</v>
      </c>
      <c r="O118" s="103" t="s">
        <v>63</v>
      </c>
      <c r="P118" s="98" t="s">
        <v>63</v>
      </c>
      <c r="Q118" s="282">
        <v>96964.6875</v>
      </c>
      <c r="R118" s="98" t="s">
        <v>24</v>
      </c>
      <c r="S118" s="98" t="s">
        <v>25</v>
      </c>
      <c r="T118" s="325">
        <v>42005</v>
      </c>
      <c r="U118" s="242">
        <v>2015</v>
      </c>
      <c r="V118" s="98" t="s">
        <v>1157</v>
      </c>
    </row>
    <row r="119" spans="1:22">
      <c r="A119" s="325" t="s">
        <v>1343</v>
      </c>
      <c r="B119" s="98" t="s">
        <v>1309</v>
      </c>
      <c r="C119" s="98" t="s">
        <v>1441</v>
      </c>
      <c r="D119" s="206" t="s">
        <v>1289</v>
      </c>
      <c r="E119" s="206" t="s">
        <v>1289</v>
      </c>
      <c r="F119" s="206" t="s">
        <v>1289</v>
      </c>
      <c r="G119" s="206" t="s">
        <v>1289</v>
      </c>
      <c r="H119" s="206" t="s">
        <v>1418</v>
      </c>
      <c r="I119" s="103" t="s">
        <v>1442</v>
      </c>
      <c r="J119" s="103" t="s">
        <v>18</v>
      </c>
      <c r="K119" s="103" t="s">
        <v>19</v>
      </c>
      <c r="L119" s="103">
        <v>43</v>
      </c>
      <c r="M119" s="103">
        <v>33</v>
      </c>
      <c r="N119" s="206" t="s">
        <v>1289</v>
      </c>
      <c r="O119" s="327" t="s">
        <v>63</v>
      </c>
      <c r="P119" s="206" t="s">
        <v>1289</v>
      </c>
      <c r="Q119" s="238">
        <v>107.99250000000001</v>
      </c>
      <c r="R119" s="206" t="s">
        <v>1289</v>
      </c>
      <c r="S119" s="206" t="s">
        <v>1289</v>
      </c>
      <c r="T119" s="325">
        <v>2015</v>
      </c>
      <c r="U119" s="325" t="s">
        <v>1443</v>
      </c>
      <c r="V119" s="325" t="s">
        <v>1444</v>
      </c>
    </row>
    <row r="120" spans="1:22" ht="24">
      <c r="A120" s="98" t="s">
        <v>946</v>
      </c>
      <c r="B120" s="98" t="s">
        <v>930</v>
      </c>
      <c r="C120" s="242" t="s">
        <v>1300</v>
      </c>
      <c r="D120" s="242" t="s">
        <v>1300</v>
      </c>
      <c r="E120" s="206" t="s">
        <v>1289</v>
      </c>
      <c r="F120" s="206" t="s">
        <v>1289</v>
      </c>
      <c r="G120" s="242" t="s">
        <v>1300</v>
      </c>
      <c r="H120" s="242" t="s">
        <v>1300</v>
      </c>
      <c r="I120" s="242" t="s">
        <v>1300</v>
      </c>
      <c r="J120" s="98" t="s">
        <v>18</v>
      </c>
      <c r="K120" s="98" t="s">
        <v>881</v>
      </c>
      <c r="L120" s="206" t="s">
        <v>1417</v>
      </c>
      <c r="M120" s="243">
        <v>150</v>
      </c>
      <c r="N120" s="206" t="s">
        <v>1417</v>
      </c>
      <c r="O120" s="103" t="s">
        <v>63</v>
      </c>
      <c r="P120" s="242" t="s">
        <v>1300</v>
      </c>
      <c r="Q120" s="251" t="s">
        <v>1472</v>
      </c>
      <c r="R120" s="270" t="s">
        <v>210</v>
      </c>
      <c r="S120" s="242" t="s">
        <v>1300</v>
      </c>
      <c r="T120" s="325" t="s">
        <v>1300</v>
      </c>
      <c r="U120" s="242" t="s">
        <v>1300</v>
      </c>
      <c r="V120" s="332" t="s">
        <v>937</v>
      </c>
    </row>
    <row r="121" spans="1:22" ht="24">
      <c r="A121" s="98" t="s">
        <v>945</v>
      </c>
      <c r="B121" s="98" t="s">
        <v>930</v>
      </c>
      <c r="C121" s="242" t="s">
        <v>1300</v>
      </c>
      <c r="D121" s="242" t="s">
        <v>1300</v>
      </c>
      <c r="E121" s="206" t="s">
        <v>1289</v>
      </c>
      <c r="F121" s="324" t="s">
        <v>1299</v>
      </c>
      <c r="G121" s="242" t="s">
        <v>1300</v>
      </c>
      <c r="H121" s="242" t="s">
        <v>1300</v>
      </c>
      <c r="I121" s="242" t="s">
        <v>1300</v>
      </c>
      <c r="J121" s="98" t="s">
        <v>18</v>
      </c>
      <c r="K121" s="98" t="s">
        <v>881</v>
      </c>
      <c r="L121" s="206" t="s">
        <v>1417</v>
      </c>
      <c r="M121" s="243">
        <v>286</v>
      </c>
      <c r="N121" s="206" t="s">
        <v>1417</v>
      </c>
      <c r="O121" s="103" t="s">
        <v>63</v>
      </c>
      <c r="P121" s="242" t="s">
        <v>1300</v>
      </c>
      <c r="Q121" s="251" t="s">
        <v>1473</v>
      </c>
      <c r="R121" s="270" t="s">
        <v>210</v>
      </c>
      <c r="S121" s="242" t="s">
        <v>1300</v>
      </c>
      <c r="T121" s="325" t="s">
        <v>1300</v>
      </c>
      <c r="U121" s="242" t="s">
        <v>1300</v>
      </c>
      <c r="V121" s="332" t="s">
        <v>937</v>
      </c>
    </row>
    <row r="122" spans="1:22" ht="36">
      <c r="A122" s="98" t="s">
        <v>1148</v>
      </c>
      <c r="B122" s="98" t="s">
        <v>1144</v>
      </c>
      <c r="C122" s="242" t="s">
        <v>35</v>
      </c>
      <c r="D122" s="98" t="s">
        <v>1149</v>
      </c>
      <c r="E122" s="206" t="s">
        <v>1289</v>
      </c>
      <c r="F122" s="206" t="s">
        <v>1289</v>
      </c>
      <c r="G122" s="242" t="s">
        <v>9</v>
      </c>
      <c r="H122" s="242" t="s">
        <v>1150</v>
      </c>
      <c r="I122" s="103" t="s">
        <v>812</v>
      </c>
      <c r="J122" s="292" t="s">
        <v>18</v>
      </c>
      <c r="K122" s="292" t="s">
        <v>815</v>
      </c>
      <c r="L122" s="293">
        <v>140</v>
      </c>
      <c r="M122" s="243">
        <v>60</v>
      </c>
      <c r="N122" s="103">
        <v>43</v>
      </c>
      <c r="O122" s="327" t="s">
        <v>62</v>
      </c>
      <c r="P122" s="98" t="s">
        <v>63</v>
      </c>
      <c r="Q122" s="282">
        <v>85.43</v>
      </c>
      <c r="R122" s="98" t="s">
        <v>24</v>
      </c>
      <c r="S122" s="98" t="s">
        <v>31</v>
      </c>
      <c r="T122" s="325" t="s">
        <v>1151</v>
      </c>
      <c r="U122" s="206" t="s">
        <v>1417</v>
      </c>
      <c r="V122" s="346" t="s">
        <v>1147</v>
      </c>
    </row>
    <row r="123" spans="1:22" ht="24">
      <c r="A123" s="103" t="s">
        <v>1003</v>
      </c>
      <c r="B123" s="98" t="s">
        <v>966</v>
      </c>
      <c r="C123" s="242" t="s">
        <v>1300</v>
      </c>
      <c r="D123" s="242" t="s">
        <v>1300</v>
      </c>
      <c r="E123" s="206" t="s">
        <v>1289</v>
      </c>
      <c r="F123" s="206" t="s">
        <v>1289</v>
      </c>
      <c r="G123" s="242" t="s">
        <v>1300</v>
      </c>
      <c r="H123" s="242" t="s">
        <v>1300</v>
      </c>
      <c r="I123" s="242" t="s">
        <v>1300</v>
      </c>
      <c r="J123" s="270" t="s">
        <v>18</v>
      </c>
      <c r="K123" s="270" t="s">
        <v>19</v>
      </c>
      <c r="L123" s="327">
        <v>500</v>
      </c>
      <c r="M123" s="327">
        <v>90</v>
      </c>
      <c r="N123" s="103">
        <v>18</v>
      </c>
      <c r="O123" s="103" t="s">
        <v>63</v>
      </c>
      <c r="P123" s="206" t="s">
        <v>1289</v>
      </c>
      <c r="Q123" s="328">
        <v>868.95</v>
      </c>
      <c r="R123" s="270" t="s">
        <v>210</v>
      </c>
      <c r="S123" s="242" t="s">
        <v>1300</v>
      </c>
      <c r="T123" s="325" t="s">
        <v>1300</v>
      </c>
      <c r="U123" s="242" t="s">
        <v>1300</v>
      </c>
      <c r="V123" s="236" t="s">
        <v>1417</v>
      </c>
    </row>
    <row r="124" spans="1:22" ht="24">
      <c r="A124" s="103" t="s">
        <v>1113</v>
      </c>
      <c r="B124" s="98" t="s">
        <v>1107</v>
      </c>
      <c r="C124" s="242" t="s">
        <v>1300</v>
      </c>
      <c r="D124" s="242" t="s">
        <v>1300</v>
      </c>
      <c r="E124" s="206" t="s">
        <v>1289</v>
      </c>
      <c r="F124" s="206" t="s">
        <v>1289</v>
      </c>
      <c r="G124" s="242" t="s">
        <v>1300</v>
      </c>
      <c r="H124" s="242" t="s">
        <v>1300</v>
      </c>
      <c r="I124" s="242" t="s">
        <v>1300</v>
      </c>
      <c r="J124" s="103" t="s">
        <v>18</v>
      </c>
      <c r="K124" s="103" t="s">
        <v>1112</v>
      </c>
      <c r="L124" s="251">
        <v>1296</v>
      </c>
      <c r="M124" s="251">
        <v>388</v>
      </c>
      <c r="N124" s="103">
        <v>30</v>
      </c>
      <c r="O124" s="327" t="s">
        <v>62</v>
      </c>
      <c r="P124" s="206" t="s">
        <v>1289</v>
      </c>
      <c r="Q124" s="252">
        <v>2490</v>
      </c>
      <c r="R124" s="270" t="s">
        <v>210</v>
      </c>
      <c r="S124" s="242" t="s">
        <v>1300</v>
      </c>
      <c r="T124" s="325" t="s">
        <v>1300</v>
      </c>
      <c r="U124" s="242" t="s">
        <v>1300</v>
      </c>
      <c r="V124" s="206" t="s">
        <v>1417</v>
      </c>
    </row>
    <row r="125" spans="1:22">
      <c r="A125" s="325" t="s">
        <v>1346</v>
      </c>
      <c r="B125" s="98" t="s">
        <v>1309</v>
      </c>
      <c r="C125" s="98" t="s">
        <v>1427</v>
      </c>
      <c r="D125" s="206" t="s">
        <v>1289</v>
      </c>
      <c r="E125" s="206" t="s">
        <v>1289</v>
      </c>
      <c r="F125" s="206" t="s">
        <v>1289</v>
      </c>
      <c r="G125" s="206" t="s">
        <v>1289</v>
      </c>
      <c r="H125" s="206" t="s">
        <v>1418</v>
      </c>
      <c r="I125" s="103" t="s">
        <v>1474</v>
      </c>
      <c r="J125" s="103" t="s">
        <v>18</v>
      </c>
      <c r="K125" s="103" t="s">
        <v>19</v>
      </c>
      <c r="L125" s="103">
        <v>106</v>
      </c>
      <c r="M125" s="103">
        <v>106</v>
      </c>
      <c r="N125" s="206" t="s">
        <v>1289</v>
      </c>
      <c r="O125" s="327" t="s">
        <v>62</v>
      </c>
      <c r="P125" s="206" t="s">
        <v>1289</v>
      </c>
      <c r="Q125" s="238">
        <v>785.91723460000003</v>
      </c>
      <c r="R125" s="206" t="s">
        <v>1289</v>
      </c>
      <c r="S125" s="325" t="s">
        <v>1422</v>
      </c>
      <c r="T125" s="210" t="s">
        <v>1417</v>
      </c>
      <c r="U125" s="325" t="s">
        <v>1429</v>
      </c>
      <c r="V125" s="325" t="s">
        <v>1430</v>
      </c>
    </row>
    <row r="126" spans="1:22" ht="24">
      <c r="A126" s="103" t="s">
        <v>977</v>
      </c>
      <c r="B126" s="98" t="s">
        <v>966</v>
      </c>
      <c r="C126" s="242" t="s">
        <v>167</v>
      </c>
      <c r="D126" s="103" t="s">
        <v>178</v>
      </c>
      <c r="E126" s="206" t="s">
        <v>1289</v>
      </c>
      <c r="F126" s="206" t="s">
        <v>1289</v>
      </c>
      <c r="G126" s="103" t="s">
        <v>8</v>
      </c>
      <c r="H126" s="206" t="s">
        <v>1418</v>
      </c>
      <c r="I126" s="103" t="s">
        <v>812</v>
      </c>
      <c r="J126" s="103" t="s">
        <v>18</v>
      </c>
      <c r="K126" s="103" t="s">
        <v>19</v>
      </c>
      <c r="L126" s="251">
        <v>27</v>
      </c>
      <c r="M126" s="251">
        <v>27</v>
      </c>
      <c r="N126" s="103">
        <v>100</v>
      </c>
      <c r="O126" s="327" t="s">
        <v>62</v>
      </c>
      <c r="P126" s="98" t="s">
        <v>62</v>
      </c>
      <c r="Q126" s="252">
        <v>82</v>
      </c>
      <c r="R126" s="103" t="s">
        <v>24</v>
      </c>
      <c r="S126" s="103" t="s">
        <v>37</v>
      </c>
      <c r="T126" s="325" t="s">
        <v>967</v>
      </c>
      <c r="U126" s="206" t="s">
        <v>1417</v>
      </c>
      <c r="V126" s="236" t="s">
        <v>1417</v>
      </c>
    </row>
    <row r="127" spans="1:22" ht="24">
      <c r="A127" s="98" t="s">
        <v>109</v>
      </c>
      <c r="B127" s="98" t="s">
        <v>930</v>
      </c>
      <c r="C127" s="242" t="s">
        <v>854</v>
      </c>
      <c r="D127" s="98" t="s">
        <v>108</v>
      </c>
      <c r="E127" s="324" t="s">
        <v>1299</v>
      </c>
      <c r="F127" s="206" t="s">
        <v>1289</v>
      </c>
      <c r="G127" s="242" t="s">
        <v>10</v>
      </c>
      <c r="H127" s="206" t="s">
        <v>1418</v>
      </c>
      <c r="I127" s="103" t="s">
        <v>15</v>
      </c>
      <c r="J127" s="292" t="s">
        <v>18</v>
      </c>
      <c r="K127" s="292" t="s">
        <v>612</v>
      </c>
      <c r="L127" s="293">
        <v>353</v>
      </c>
      <c r="M127" s="243">
        <v>330</v>
      </c>
      <c r="N127" s="103">
        <v>93</v>
      </c>
      <c r="O127" s="327" t="s">
        <v>62</v>
      </c>
      <c r="P127" s="98" t="s">
        <v>63</v>
      </c>
      <c r="Q127" s="337">
        <v>20615.52</v>
      </c>
      <c r="R127" s="98" t="s">
        <v>24</v>
      </c>
      <c r="S127" s="98" t="s">
        <v>53</v>
      </c>
      <c r="T127" s="325">
        <v>2008</v>
      </c>
      <c r="U127" s="206" t="s">
        <v>1417</v>
      </c>
      <c r="V127" s="332" t="s">
        <v>933</v>
      </c>
    </row>
    <row r="128" spans="1:22" ht="24">
      <c r="A128" s="98" t="s">
        <v>931</v>
      </c>
      <c r="B128" s="98" t="s">
        <v>930</v>
      </c>
      <c r="C128" s="242" t="s">
        <v>854</v>
      </c>
      <c r="D128" s="98" t="s">
        <v>108</v>
      </c>
      <c r="E128" s="206" t="s">
        <v>1289</v>
      </c>
      <c r="F128" s="206" t="s">
        <v>1289</v>
      </c>
      <c r="G128" s="242" t="s">
        <v>10</v>
      </c>
      <c r="H128" s="206" t="s">
        <v>1418</v>
      </c>
      <c r="I128" s="103" t="s">
        <v>932</v>
      </c>
      <c r="J128" s="292" t="s">
        <v>18</v>
      </c>
      <c r="K128" s="292" t="s">
        <v>612</v>
      </c>
      <c r="L128" s="293">
        <v>353</v>
      </c>
      <c r="M128" s="243">
        <v>330</v>
      </c>
      <c r="N128" s="103">
        <v>93</v>
      </c>
      <c r="O128" s="327" t="s">
        <v>62</v>
      </c>
      <c r="P128" s="98" t="s">
        <v>63</v>
      </c>
      <c r="Q128" s="337">
        <v>2621.37</v>
      </c>
      <c r="R128" s="98" t="s">
        <v>24</v>
      </c>
      <c r="S128" s="98" t="s">
        <v>25</v>
      </c>
      <c r="T128" s="325">
        <v>1999</v>
      </c>
      <c r="U128" s="206" t="s">
        <v>1417</v>
      </c>
      <c r="V128" s="332" t="s">
        <v>933</v>
      </c>
    </row>
    <row r="129" spans="1:23" ht="108">
      <c r="A129" s="103" t="s">
        <v>134</v>
      </c>
      <c r="B129" s="98" t="s">
        <v>960</v>
      </c>
      <c r="C129" s="242" t="s">
        <v>28</v>
      </c>
      <c r="D129" s="103" t="s">
        <v>135</v>
      </c>
      <c r="E129" s="206" t="s">
        <v>1289</v>
      </c>
      <c r="F129" s="206" t="s">
        <v>1289</v>
      </c>
      <c r="G129" s="242" t="s">
        <v>8</v>
      </c>
      <c r="H129" s="103" t="s">
        <v>136</v>
      </c>
      <c r="I129" s="103" t="s">
        <v>812</v>
      </c>
      <c r="J129" s="292" t="s">
        <v>18</v>
      </c>
      <c r="K129" s="292" t="s">
        <v>19</v>
      </c>
      <c r="L129" s="251">
        <v>110</v>
      </c>
      <c r="M129" s="251">
        <v>99</v>
      </c>
      <c r="N129" s="103">
        <v>90</v>
      </c>
      <c r="O129" s="327" t="s">
        <v>62</v>
      </c>
      <c r="P129" s="98" t="s">
        <v>62</v>
      </c>
      <c r="Q129" s="252">
        <v>1244.6973000000003</v>
      </c>
      <c r="R129" s="98" t="s">
        <v>24</v>
      </c>
      <c r="S129" s="98" t="s">
        <v>37</v>
      </c>
      <c r="T129" s="210" t="s">
        <v>1417</v>
      </c>
      <c r="U129" s="206" t="s">
        <v>1417</v>
      </c>
      <c r="V129" s="329" t="s">
        <v>961</v>
      </c>
    </row>
    <row r="130" spans="1:23" ht="132">
      <c r="A130" s="103" t="s">
        <v>1074</v>
      </c>
      <c r="B130" s="98" t="s">
        <v>1075</v>
      </c>
      <c r="C130" s="103" t="s">
        <v>35</v>
      </c>
      <c r="D130" s="103" t="s">
        <v>1076</v>
      </c>
      <c r="E130" s="206" t="s">
        <v>1289</v>
      </c>
      <c r="F130" s="206" t="s">
        <v>1289</v>
      </c>
      <c r="G130" s="103" t="s">
        <v>8</v>
      </c>
      <c r="H130" s="103" t="s">
        <v>1077</v>
      </c>
      <c r="I130" s="103" t="s">
        <v>886</v>
      </c>
      <c r="J130" s="103" t="s">
        <v>18</v>
      </c>
      <c r="K130" s="103" t="s">
        <v>19</v>
      </c>
      <c r="L130" s="251">
        <v>3000</v>
      </c>
      <c r="M130" s="251" t="s">
        <v>1078</v>
      </c>
      <c r="N130" s="347">
        <v>1.8333333333333333</v>
      </c>
      <c r="O130" s="103" t="s">
        <v>63</v>
      </c>
      <c r="P130" s="206" t="s">
        <v>1289</v>
      </c>
      <c r="Q130" s="252">
        <v>407.27500000000003</v>
      </c>
      <c r="R130" s="103" t="s">
        <v>24</v>
      </c>
      <c r="S130" s="325" t="s">
        <v>1422</v>
      </c>
      <c r="T130" s="325">
        <v>42051</v>
      </c>
      <c r="U130" s="103">
        <v>2013</v>
      </c>
      <c r="V130" s="329" t="s">
        <v>1079</v>
      </c>
    </row>
    <row r="131" spans="1:23" ht="36">
      <c r="A131" s="325" t="s">
        <v>1347</v>
      </c>
      <c r="B131" s="98" t="s">
        <v>1309</v>
      </c>
      <c r="C131" s="98" t="s">
        <v>1475</v>
      </c>
      <c r="D131" s="206" t="s">
        <v>1289</v>
      </c>
      <c r="E131" s="206" t="s">
        <v>1289</v>
      </c>
      <c r="F131" s="206" t="s">
        <v>1289</v>
      </c>
      <c r="G131" s="206" t="s">
        <v>1289</v>
      </c>
      <c r="H131" s="206" t="s">
        <v>1418</v>
      </c>
      <c r="I131" s="103" t="s">
        <v>14</v>
      </c>
      <c r="J131" s="103" t="s">
        <v>18</v>
      </c>
      <c r="K131" s="103" t="s">
        <v>19</v>
      </c>
      <c r="L131" s="103">
        <v>3691</v>
      </c>
      <c r="M131" s="103">
        <v>2200</v>
      </c>
      <c r="N131" s="206" t="s">
        <v>1289</v>
      </c>
      <c r="O131" s="327" t="s">
        <v>63</v>
      </c>
      <c r="P131" s="206" t="s">
        <v>1289</v>
      </c>
      <c r="Q131" s="238">
        <v>17646</v>
      </c>
      <c r="R131" s="206" t="s">
        <v>1289</v>
      </c>
      <c r="S131" s="206" t="s">
        <v>1289</v>
      </c>
      <c r="T131" s="325">
        <v>2015</v>
      </c>
      <c r="U131" s="325" t="s">
        <v>1443</v>
      </c>
      <c r="V131" s="325" t="s">
        <v>1476</v>
      </c>
    </row>
    <row r="132" spans="1:23" ht="24">
      <c r="A132" s="102" t="s">
        <v>767</v>
      </c>
      <c r="B132" s="98" t="s">
        <v>1243</v>
      </c>
      <c r="C132" s="242" t="s">
        <v>1300</v>
      </c>
      <c r="D132" s="103" t="s">
        <v>768</v>
      </c>
      <c r="E132" s="206" t="s">
        <v>1289</v>
      </c>
      <c r="F132" s="206" t="s">
        <v>1289</v>
      </c>
      <c r="G132" s="242" t="s">
        <v>11</v>
      </c>
      <c r="H132" s="98" t="s">
        <v>769</v>
      </c>
      <c r="I132" s="103" t="s">
        <v>886</v>
      </c>
      <c r="J132" s="292" t="s">
        <v>18</v>
      </c>
      <c r="K132" s="292" t="s">
        <v>19</v>
      </c>
      <c r="L132" s="243">
        <v>1500</v>
      </c>
      <c r="M132" s="243">
        <v>411</v>
      </c>
      <c r="N132" s="243">
        <v>27.400000000000002</v>
      </c>
      <c r="O132" s="103" t="s">
        <v>63</v>
      </c>
      <c r="P132" s="206" t="s">
        <v>1289</v>
      </c>
      <c r="Q132" s="287">
        <v>8871.44</v>
      </c>
      <c r="R132" s="270" t="s">
        <v>210</v>
      </c>
      <c r="S132" s="242" t="s">
        <v>1300</v>
      </c>
      <c r="T132" s="325" t="s">
        <v>1300</v>
      </c>
      <c r="U132" s="242" t="s">
        <v>1300</v>
      </c>
      <c r="V132" s="206" t="s">
        <v>1417</v>
      </c>
    </row>
    <row r="133" spans="1:23" ht="36">
      <c r="A133" s="98" t="s">
        <v>927</v>
      </c>
      <c r="B133" s="98" t="s">
        <v>907</v>
      </c>
      <c r="C133" s="338" t="s">
        <v>1445</v>
      </c>
      <c r="D133" s="103" t="s">
        <v>928</v>
      </c>
      <c r="E133" s="330" t="s">
        <v>1299</v>
      </c>
      <c r="F133" s="330" t="s">
        <v>1299</v>
      </c>
      <c r="G133" s="242" t="s">
        <v>10</v>
      </c>
      <c r="H133" s="206" t="s">
        <v>1418</v>
      </c>
      <c r="I133" s="103" t="s">
        <v>770</v>
      </c>
      <c r="J133" s="292" t="s">
        <v>18</v>
      </c>
      <c r="K133" s="98" t="s">
        <v>881</v>
      </c>
      <c r="L133" s="293">
        <v>13300</v>
      </c>
      <c r="M133" s="243">
        <v>13300</v>
      </c>
      <c r="N133" s="103">
        <v>100</v>
      </c>
      <c r="O133" s="327" t="s">
        <v>62</v>
      </c>
      <c r="P133" s="98" t="s">
        <v>63</v>
      </c>
      <c r="Q133" s="220" t="s">
        <v>1477</v>
      </c>
      <c r="R133" s="98" t="s">
        <v>24</v>
      </c>
      <c r="S133" s="98" t="s">
        <v>25</v>
      </c>
      <c r="T133" s="343">
        <v>39539</v>
      </c>
      <c r="U133" s="206" t="s">
        <v>1417</v>
      </c>
      <c r="V133" s="98" t="s">
        <v>929</v>
      </c>
    </row>
    <row r="134" spans="1:23" ht="36">
      <c r="A134" s="103" t="s">
        <v>978</v>
      </c>
      <c r="B134" s="98" t="s">
        <v>966</v>
      </c>
      <c r="C134" s="242" t="s">
        <v>167</v>
      </c>
      <c r="D134" s="103" t="s">
        <v>179</v>
      </c>
      <c r="E134" s="206" t="s">
        <v>1289</v>
      </c>
      <c r="F134" s="206" t="s">
        <v>1289</v>
      </c>
      <c r="G134" s="103" t="s">
        <v>8</v>
      </c>
      <c r="H134" s="206" t="s">
        <v>1418</v>
      </c>
      <c r="I134" s="103" t="s">
        <v>13</v>
      </c>
      <c r="J134" s="103" t="s">
        <v>18</v>
      </c>
      <c r="K134" s="103" t="s">
        <v>19</v>
      </c>
      <c r="L134" s="251">
        <v>1166</v>
      </c>
      <c r="M134" s="251">
        <v>247</v>
      </c>
      <c r="N134" s="103">
        <v>21</v>
      </c>
      <c r="O134" s="327" t="s">
        <v>62</v>
      </c>
      <c r="P134" s="98" t="s">
        <v>63</v>
      </c>
      <c r="Q134" s="252">
        <v>9598.69</v>
      </c>
      <c r="R134" s="103" t="s">
        <v>24</v>
      </c>
      <c r="S134" s="98" t="s">
        <v>25</v>
      </c>
      <c r="T134" s="325">
        <v>41883</v>
      </c>
      <c r="U134" s="206" t="s">
        <v>1417</v>
      </c>
      <c r="V134" s="236" t="s">
        <v>1417</v>
      </c>
    </row>
    <row r="135" spans="1:23" ht="24">
      <c r="A135" s="103" t="s">
        <v>1152</v>
      </c>
      <c r="B135" s="98" t="s">
        <v>1144</v>
      </c>
      <c r="C135" s="242" t="s">
        <v>1300</v>
      </c>
      <c r="D135" s="242" t="s">
        <v>1300</v>
      </c>
      <c r="E135" s="206" t="s">
        <v>1289</v>
      </c>
      <c r="F135" s="206" t="s">
        <v>1289</v>
      </c>
      <c r="G135" s="242" t="s">
        <v>1300</v>
      </c>
      <c r="H135" s="242" t="s">
        <v>1300</v>
      </c>
      <c r="I135" s="242" t="s">
        <v>1300</v>
      </c>
      <c r="J135" s="103" t="s">
        <v>18</v>
      </c>
      <c r="K135" s="103" t="s">
        <v>815</v>
      </c>
      <c r="L135" s="206" t="s">
        <v>1417</v>
      </c>
      <c r="M135" s="327">
        <v>2000</v>
      </c>
      <c r="N135" s="206" t="s">
        <v>1417</v>
      </c>
      <c r="O135" s="327" t="s">
        <v>62</v>
      </c>
      <c r="P135" s="206" t="s">
        <v>1289</v>
      </c>
      <c r="Q135" s="266">
        <v>14191.67</v>
      </c>
      <c r="R135" s="270" t="s">
        <v>210</v>
      </c>
      <c r="S135" s="242" t="s">
        <v>1300</v>
      </c>
      <c r="T135" s="325" t="s">
        <v>1300</v>
      </c>
      <c r="U135" s="242" t="s">
        <v>1300</v>
      </c>
      <c r="V135" s="348" t="s">
        <v>1147</v>
      </c>
    </row>
    <row r="136" spans="1:23" ht="24">
      <c r="A136" s="325" t="s">
        <v>1348</v>
      </c>
      <c r="B136" s="98" t="s">
        <v>1309</v>
      </c>
      <c r="C136" s="98" t="s">
        <v>1478</v>
      </c>
      <c r="D136" s="206" t="s">
        <v>1289</v>
      </c>
      <c r="E136" s="206" t="s">
        <v>1289</v>
      </c>
      <c r="F136" s="206" t="s">
        <v>1289</v>
      </c>
      <c r="G136" s="206" t="s">
        <v>1289</v>
      </c>
      <c r="H136" s="206" t="s">
        <v>1418</v>
      </c>
      <c r="I136" s="103" t="s">
        <v>1442</v>
      </c>
      <c r="J136" s="103" t="s">
        <v>18</v>
      </c>
      <c r="K136" s="103" t="s">
        <v>19</v>
      </c>
      <c r="L136" s="103">
        <v>44</v>
      </c>
      <c r="M136" s="103">
        <v>9</v>
      </c>
      <c r="N136" s="206" t="s">
        <v>1289</v>
      </c>
      <c r="O136" s="327" t="s">
        <v>63</v>
      </c>
      <c r="P136" s="206" t="s">
        <v>1289</v>
      </c>
      <c r="Q136" s="238">
        <v>153</v>
      </c>
      <c r="R136" s="206" t="s">
        <v>1289</v>
      </c>
      <c r="S136" s="206" t="s">
        <v>1289</v>
      </c>
      <c r="T136" s="325">
        <v>2015</v>
      </c>
      <c r="U136" s="325" t="s">
        <v>1443</v>
      </c>
      <c r="V136" s="325" t="s">
        <v>1476</v>
      </c>
    </row>
    <row r="137" spans="1:23" ht="36">
      <c r="A137" s="98" t="s">
        <v>1103</v>
      </c>
      <c r="B137" s="98" t="s">
        <v>1075</v>
      </c>
      <c r="C137" s="242" t="s">
        <v>1300</v>
      </c>
      <c r="D137" s="242" t="s">
        <v>1300</v>
      </c>
      <c r="E137" s="206" t="s">
        <v>1289</v>
      </c>
      <c r="F137" s="206" t="s">
        <v>1289</v>
      </c>
      <c r="G137" s="242" t="s">
        <v>1300</v>
      </c>
      <c r="H137" s="242" t="s">
        <v>1300</v>
      </c>
      <c r="I137" s="242" t="s">
        <v>1300</v>
      </c>
      <c r="J137" s="98" t="s">
        <v>18</v>
      </c>
      <c r="K137" s="98" t="s">
        <v>883</v>
      </c>
      <c r="L137" s="206" t="s">
        <v>1417</v>
      </c>
      <c r="M137" s="293">
        <v>1000</v>
      </c>
      <c r="N137" s="206" t="s">
        <v>1417</v>
      </c>
      <c r="O137" s="103" t="s">
        <v>63</v>
      </c>
      <c r="P137" s="206" t="s">
        <v>1289</v>
      </c>
      <c r="Q137" s="341" t="s">
        <v>1479</v>
      </c>
      <c r="R137" s="270" t="s">
        <v>210</v>
      </c>
      <c r="S137" s="242" t="s">
        <v>1300</v>
      </c>
      <c r="T137" s="325" t="s">
        <v>1300</v>
      </c>
      <c r="U137" s="242" t="s">
        <v>1300</v>
      </c>
      <c r="V137" s="349" t="s">
        <v>1104</v>
      </c>
    </row>
    <row r="138" spans="1:23" ht="36">
      <c r="A138" s="103" t="s">
        <v>1086</v>
      </c>
      <c r="B138" s="98" t="s">
        <v>1075</v>
      </c>
      <c r="C138" s="242" t="s">
        <v>1300</v>
      </c>
      <c r="D138" s="242" t="s">
        <v>1300</v>
      </c>
      <c r="E138" s="206" t="s">
        <v>1289</v>
      </c>
      <c r="F138" s="206" t="s">
        <v>1289</v>
      </c>
      <c r="G138" s="242" t="s">
        <v>1300</v>
      </c>
      <c r="H138" s="242" t="s">
        <v>1300</v>
      </c>
      <c r="I138" s="242" t="s">
        <v>1300</v>
      </c>
      <c r="J138" s="103" t="s">
        <v>18</v>
      </c>
      <c r="K138" s="103" t="s">
        <v>19</v>
      </c>
      <c r="L138" s="206" t="s">
        <v>1417</v>
      </c>
      <c r="M138" s="251">
        <v>800</v>
      </c>
      <c r="N138" s="206" t="s">
        <v>1417</v>
      </c>
      <c r="O138" s="103" t="s">
        <v>63</v>
      </c>
      <c r="P138" s="206" t="s">
        <v>1289</v>
      </c>
      <c r="Q138" s="252">
        <v>7724</v>
      </c>
      <c r="R138" s="270" t="s">
        <v>210</v>
      </c>
      <c r="S138" s="242" t="s">
        <v>1300</v>
      </c>
      <c r="T138" s="325" t="s">
        <v>1300</v>
      </c>
      <c r="U138" s="242" t="s">
        <v>1300</v>
      </c>
      <c r="V138" s="206" t="s">
        <v>1289</v>
      </c>
    </row>
    <row r="139" spans="1:23" ht="24">
      <c r="A139" s="103" t="s">
        <v>1002</v>
      </c>
      <c r="B139" s="98" t="s">
        <v>966</v>
      </c>
      <c r="C139" s="242" t="s">
        <v>1300</v>
      </c>
      <c r="D139" s="242" t="s">
        <v>1300</v>
      </c>
      <c r="E139" s="206" t="s">
        <v>1289</v>
      </c>
      <c r="F139" s="206" t="s">
        <v>1289</v>
      </c>
      <c r="G139" s="242" t="s">
        <v>1300</v>
      </c>
      <c r="H139" s="242" t="s">
        <v>1300</v>
      </c>
      <c r="I139" s="242" t="s">
        <v>1300</v>
      </c>
      <c r="J139" s="270" t="s">
        <v>18</v>
      </c>
      <c r="K139" s="270" t="s">
        <v>19</v>
      </c>
      <c r="L139" s="327">
        <v>35</v>
      </c>
      <c r="M139" s="327">
        <v>31</v>
      </c>
      <c r="N139" s="103">
        <v>89</v>
      </c>
      <c r="O139" s="103" t="s">
        <v>63</v>
      </c>
      <c r="P139" s="206" t="s">
        <v>1289</v>
      </c>
      <c r="Q139" s="328">
        <v>604.11</v>
      </c>
      <c r="R139" s="270" t="s">
        <v>210</v>
      </c>
      <c r="S139" s="242" t="s">
        <v>1300</v>
      </c>
      <c r="T139" s="325" t="s">
        <v>1300</v>
      </c>
      <c r="U139" s="242" t="s">
        <v>1300</v>
      </c>
      <c r="V139" s="236" t="s">
        <v>1417</v>
      </c>
    </row>
    <row r="140" spans="1:23" ht="36">
      <c r="A140" s="103" t="s">
        <v>860</v>
      </c>
      <c r="B140" s="103" t="s">
        <v>807</v>
      </c>
      <c r="C140" s="242" t="s">
        <v>1300</v>
      </c>
      <c r="D140" s="242" t="s">
        <v>1300</v>
      </c>
      <c r="E140" s="206" t="s">
        <v>1289</v>
      </c>
      <c r="F140" s="206" t="s">
        <v>1289</v>
      </c>
      <c r="G140" s="242" t="s">
        <v>1300</v>
      </c>
      <c r="H140" s="242" t="s">
        <v>1300</v>
      </c>
      <c r="I140" s="242" t="s">
        <v>1300</v>
      </c>
      <c r="J140" s="103" t="s">
        <v>18</v>
      </c>
      <c r="K140" s="103" t="s">
        <v>19</v>
      </c>
      <c r="L140" s="251">
        <v>1120</v>
      </c>
      <c r="M140" s="251">
        <v>728</v>
      </c>
      <c r="N140" s="103">
        <v>65</v>
      </c>
      <c r="O140" s="103" t="s">
        <v>63</v>
      </c>
      <c r="P140" s="242" t="s">
        <v>1300</v>
      </c>
      <c r="Q140" s="252">
        <v>8526</v>
      </c>
      <c r="R140" s="270" t="s">
        <v>210</v>
      </c>
      <c r="S140" s="242" t="s">
        <v>1300</v>
      </c>
      <c r="T140" s="242" t="s">
        <v>1300</v>
      </c>
      <c r="U140" s="242" t="s">
        <v>1300</v>
      </c>
      <c r="V140" s="206" t="s">
        <v>1417</v>
      </c>
      <c r="W140" s="29"/>
    </row>
    <row r="141" spans="1:23" ht="36">
      <c r="A141" s="103" t="s">
        <v>834</v>
      </c>
      <c r="B141" s="103" t="s">
        <v>807</v>
      </c>
      <c r="C141" s="103" t="s">
        <v>28</v>
      </c>
      <c r="D141" s="103" t="s">
        <v>835</v>
      </c>
      <c r="E141" s="323" t="s">
        <v>1299</v>
      </c>
      <c r="F141" s="206" t="s">
        <v>1289</v>
      </c>
      <c r="G141" s="270" t="s">
        <v>8</v>
      </c>
      <c r="H141" s="103" t="s">
        <v>836</v>
      </c>
      <c r="I141" s="103" t="s">
        <v>14</v>
      </c>
      <c r="J141" s="328" t="s">
        <v>18</v>
      </c>
      <c r="K141" s="103" t="s">
        <v>19</v>
      </c>
      <c r="L141" s="327">
        <v>418</v>
      </c>
      <c r="M141" s="327">
        <v>418</v>
      </c>
      <c r="N141" s="103">
        <v>100</v>
      </c>
      <c r="O141" s="103" t="s">
        <v>63</v>
      </c>
      <c r="P141" s="98" t="s">
        <v>63</v>
      </c>
      <c r="Q141" s="328">
        <v>2682</v>
      </c>
      <c r="R141" s="270" t="s">
        <v>24</v>
      </c>
      <c r="S141" s="98" t="s">
        <v>25</v>
      </c>
      <c r="T141" s="270">
        <v>2014</v>
      </c>
      <c r="U141" s="270">
        <v>201</v>
      </c>
      <c r="V141" s="103" t="s">
        <v>837</v>
      </c>
      <c r="W141" s="29"/>
    </row>
    <row r="142" spans="1:23" ht="48">
      <c r="A142" s="273" t="s">
        <v>411</v>
      </c>
      <c r="B142" s="98" t="s">
        <v>1129</v>
      </c>
      <c r="C142" s="273" t="s">
        <v>23</v>
      </c>
      <c r="D142" s="273" t="s">
        <v>412</v>
      </c>
      <c r="E142" s="206" t="s">
        <v>1289</v>
      </c>
      <c r="F142" s="206" t="s">
        <v>1289</v>
      </c>
      <c r="G142" s="242" t="s">
        <v>8</v>
      </c>
      <c r="H142" s="273" t="s">
        <v>413</v>
      </c>
      <c r="I142" s="103" t="s">
        <v>14</v>
      </c>
      <c r="J142" s="292" t="s">
        <v>18</v>
      </c>
      <c r="K142" s="292" t="s">
        <v>19</v>
      </c>
      <c r="L142" s="333">
        <v>7500</v>
      </c>
      <c r="M142" s="333">
        <v>2100</v>
      </c>
      <c r="N142" s="103">
        <v>28.000000000000004</v>
      </c>
      <c r="O142" s="103" t="s">
        <v>63</v>
      </c>
      <c r="P142" s="98" t="s">
        <v>63</v>
      </c>
      <c r="Q142" s="334">
        <v>18645.669999999998</v>
      </c>
      <c r="R142" s="98" t="s">
        <v>24</v>
      </c>
      <c r="S142" s="98" t="s">
        <v>25</v>
      </c>
      <c r="T142" s="210" t="s">
        <v>1417</v>
      </c>
      <c r="U142" s="206" t="s">
        <v>1417</v>
      </c>
      <c r="V142" s="335" t="s">
        <v>407</v>
      </c>
    </row>
    <row r="143" spans="1:23" ht="48">
      <c r="A143" s="98" t="s">
        <v>1133</v>
      </c>
      <c r="B143" s="98" t="s">
        <v>1129</v>
      </c>
      <c r="C143" s="242" t="s">
        <v>1300</v>
      </c>
      <c r="D143" s="242" t="s">
        <v>1300</v>
      </c>
      <c r="E143" s="206" t="s">
        <v>1289</v>
      </c>
      <c r="F143" s="206" t="s">
        <v>1289</v>
      </c>
      <c r="G143" s="242" t="s">
        <v>1300</v>
      </c>
      <c r="H143" s="242" t="s">
        <v>1300</v>
      </c>
      <c r="I143" s="242" t="s">
        <v>1300</v>
      </c>
      <c r="J143" s="270" t="s">
        <v>18</v>
      </c>
      <c r="K143" s="103" t="s">
        <v>19</v>
      </c>
      <c r="L143" s="327">
        <v>400</v>
      </c>
      <c r="M143" s="327">
        <v>35</v>
      </c>
      <c r="N143" s="103">
        <v>9</v>
      </c>
      <c r="O143" s="103" t="s">
        <v>63</v>
      </c>
      <c r="P143" s="206" t="s">
        <v>1289</v>
      </c>
      <c r="Q143" s="350">
        <v>1085.4000000000001</v>
      </c>
      <c r="R143" s="270" t="s">
        <v>210</v>
      </c>
      <c r="S143" s="242" t="s">
        <v>1300</v>
      </c>
      <c r="T143" s="325" t="s">
        <v>1300</v>
      </c>
      <c r="U143" s="242" t="s">
        <v>1300</v>
      </c>
      <c r="V143" s="335" t="s">
        <v>1131</v>
      </c>
    </row>
    <row r="144" spans="1:23" ht="144">
      <c r="A144" s="98" t="s">
        <v>1094</v>
      </c>
      <c r="B144" s="98" t="s">
        <v>1075</v>
      </c>
      <c r="C144" s="98" t="s">
        <v>65</v>
      </c>
      <c r="D144" s="103" t="s">
        <v>1095</v>
      </c>
      <c r="E144" s="330" t="s">
        <v>1299</v>
      </c>
      <c r="F144" s="206" t="s">
        <v>1289</v>
      </c>
      <c r="G144" s="242" t="s">
        <v>8</v>
      </c>
      <c r="H144" s="206" t="s">
        <v>1418</v>
      </c>
      <c r="I144" s="103" t="s">
        <v>770</v>
      </c>
      <c r="J144" s="98" t="s">
        <v>18</v>
      </c>
      <c r="K144" s="98" t="s">
        <v>881</v>
      </c>
      <c r="L144" s="206" t="s">
        <v>1417</v>
      </c>
      <c r="M144" s="243">
        <v>19500</v>
      </c>
      <c r="N144" s="206" t="s">
        <v>1417</v>
      </c>
      <c r="O144" s="327" t="s">
        <v>62</v>
      </c>
      <c r="P144" s="206" t="s">
        <v>1289</v>
      </c>
      <c r="Q144" s="272" t="s">
        <v>1481</v>
      </c>
      <c r="R144" s="98" t="s">
        <v>24</v>
      </c>
      <c r="S144" s="98" t="s">
        <v>25</v>
      </c>
      <c r="T144" s="325">
        <v>1992</v>
      </c>
      <c r="U144" s="206" t="s">
        <v>1417</v>
      </c>
      <c r="V144" s="329" t="s">
        <v>1096</v>
      </c>
    </row>
    <row r="145" spans="1:22" ht="96">
      <c r="A145" s="325" t="s">
        <v>180</v>
      </c>
      <c r="B145" s="98" t="s">
        <v>1243</v>
      </c>
      <c r="C145" s="242" t="s">
        <v>167</v>
      </c>
      <c r="D145" s="98" t="s">
        <v>654</v>
      </c>
      <c r="E145" s="206" t="s">
        <v>1289</v>
      </c>
      <c r="F145" s="324" t="s">
        <v>1299</v>
      </c>
      <c r="G145" s="242" t="s">
        <v>11</v>
      </c>
      <c r="H145" s="325" t="s">
        <v>655</v>
      </c>
      <c r="I145" s="103" t="s">
        <v>770</v>
      </c>
      <c r="J145" s="292" t="s">
        <v>18</v>
      </c>
      <c r="K145" s="292" t="s">
        <v>612</v>
      </c>
      <c r="L145" s="243">
        <v>550</v>
      </c>
      <c r="M145" s="243">
        <v>550</v>
      </c>
      <c r="N145" s="243">
        <v>100</v>
      </c>
      <c r="O145" s="327" t="s">
        <v>62</v>
      </c>
      <c r="P145" s="292" t="s">
        <v>340</v>
      </c>
      <c r="Q145" s="238">
        <v>22522.5</v>
      </c>
      <c r="R145" s="98" t="s">
        <v>24</v>
      </c>
      <c r="S145" s="98" t="s">
        <v>25</v>
      </c>
      <c r="T145" s="210" t="s">
        <v>1417</v>
      </c>
      <c r="U145" s="206" t="s">
        <v>1417</v>
      </c>
      <c r="V145" s="335" t="s">
        <v>656</v>
      </c>
    </row>
    <row r="146" spans="1:22" ht="24">
      <c r="A146" s="103" t="s">
        <v>981</v>
      </c>
      <c r="B146" s="98" t="s">
        <v>966</v>
      </c>
      <c r="C146" s="242" t="s">
        <v>167</v>
      </c>
      <c r="D146" s="103" t="s">
        <v>181</v>
      </c>
      <c r="E146" s="206" t="s">
        <v>1289</v>
      </c>
      <c r="F146" s="206" t="s">
        <v>1289</v>
      </c>
      <c r="G146" s="103" t="s">
        <v>10</v>
      </c>
      <c r="H146" s="206" t="s">
        <v>1418</v>
      </c>
      <c r="I146" s="103" t="s">
        <v>13</v>
      </c>
      <c r="J146" s="103" t="s">
        <v>18</v>
      </c>
      <c r="K146" s="103" t="s">
        <v>19</v>
      </c>
      <c r="L146" s="251">
        <v>3028</v>
      </c>
      <c r="M146" s="251">
        <v>1671</v>
      </c>
      <c r="N146" s="103">
        <v>55</v>
      </c>
      <c r="O146" s="327" t="s">
        <v>62</v>
      </c>
      <c r="P146" s="98" t="s">
        <v>62</v>
      </c>
      <c r="Q146" s="252">
        <v>128667</v>
      </c>
      <c r="R146" s="103" t="s">
        <v>24</v>
      </c>
      <c r="S146" s="98" t="s">
        <v>25</v>
      </c>
      <c r="T146" s="325">
        <v>41640</v>
      </c>
      <c r="U146" s="206" t="s">
        <v>1417</v>
      </c>
      <c r="V146" s="236" t="s">
        <v>1417</v>
      </c>
    </row>
    <row r="147" spans="1:22" ht="24">
      <c r="A147" s="103" t="s">
        <v>182</v>
      </c>
      <c r="B147" s="98" t="s">
        <v>966</v>
      </c>
      <c r="C147" s="242" t="s">
        <v>167</v>
      </c>
      <c r="D147" s="103" t="s">
        <v>183</v>
      </c>
      <c r="E147" s="206" t="s">
        <v>1289</v>
      </c>
      <c r="F147" s="206" t="s">
        <v>1289</v>
      </c>
      <c r="G147" s="103" t="s">
        <v>10</v>
      </c>
      <c r="H147" s="206" t="s">
        <v>1418</v>
      </c>
      <c r="I147" s="103" t="s">
        <v>770</v>
      </c>
      <c r="J147" s="103" t="s">
        <v>18</v>
      </c>
      <c r="K147" s="103" t="s">
        <v>19</v>
      </c>
      <c r="L147" s="251">
        <v>6139</v>
      </c>
      <c r="M147" s="251">
        <v>5244</v>
      </c>
      <c r="N147" s="103">
        <v>85</v>
      </c>
      <c r="O147" s="327" t="s">
        <v>62</v>
      </c>
      <c r="P147" s="98" t="s">
        <v>62</v>
      </c>
      <c r="Q147" s="252">
        <v>10218</v>
      </c>
      <c r="R147" s="103" t="s">
        <v>24</v>
      </c>
      <c r="S147" s="103" t="s">
        <v>1447</v>
      </c>
      <c r="T147" s="325" t="s">
        <v>982</v>
      </c>
      <c r="U147" s="206" t="s">
        <v>1417</v>
      </c>
      <c r="V147" s="236" t="s">
        <v>1417</v>
      </c>
    </row>
    <row r="148" spans="1:22">
      <c r="A148" s="325" t="s">
        <v>1349</v>
      </c>
      <c r="B148" s="98" t="s">
        <v>1309</v>
      </c>
      <c r="C148" s="242" t="s">
        <v>167</v>
      </c>
      <c r="D148" s="206" t="s">
        <v>1289</v>
      </c>
      <c r="E148" s="206" t="s">
        <v>1289</v>
      </c>
      <c r="F148" s="206" t="s">
        <v>1289</v>
      </c>
      <c r="G148" s="206" t="s">
        <v>1289</v>
      </c>
      <c r="H148" s="206" t="s">
        <v>1418</v>
      </c>
      <c r="I148" s="103" t="s">
        <v>1452</v>
      </c>
      <c r="J148" s="103" t="s">
        <v>18</v>
      </c>
      <c r="K148" s="103" t="s">
        <v>19</v>
      </c>
      <c r="L148" s="103">
        <v>8100</v>
      </c>
      <c r="M148" s="103">
        <v>4200</v>
      </c>
      <c r="N148" s="206" t="s">
        <v>1289</v>
      </c>
      <c r="O148" s="327" t="s">
        <v>63</v>
      </c>
      <c r="P148" s="206" t="s">
        <v>1289</v>
      </c>
      <c r="Q148" s="238">
        <v>12440.400000000001</v>
      </c>
      <c r="R148" s="206" t="s">
        <v>1289</v>
      </c>
      <c r="S148" s="206" t="s">
        <v>1289</v>
      </c>
      <c r="T148" s="325">
        <v>2015</v>
      </c>
      <c r="U148" s="325" t="s">
        <v>1429</v>
      </c>
      <c r="V148" s="325" t="s">
        <v>1430</v>
      </c>
    </row>
    <row r="149" spans="1:22" ht="92.25" customHeight="1">
      <c r="A149" s="103" t="s">
        <v>998</v>
      </c>
      <c r="B149" s="98" t="s">
        <v>966</v>
      </c>
      <c r="C149" s="242" t="s">
        <v>1300</v>
      </c>
      <c r="D149" s="242" t="s">
        <v>1300</v>
      </c>
      <c r="E149" s="206" t="s">
        <v>1289</v>
      </c>
      <c r="F149" s="206" t="s">
        <v>1289</v>
      </c>
      <c r="G149" s="242" t="s">
        <v>1300</v>
      </c>
      <c r="H149" s="242" t="s">
        <v>1300</v>
      </c>
      <c r="I149" s="242" t="s">
        <v>1300</v>
      </c>
      <c r="J149" s="103" t="s">
        <v>18</v>
      </c>
      <c r="K149" s="103" t="s">
        <v>19</v>
      </c>
      <c r="L149" s="251">
        <v>2054</v>
      </c>
      <c r="M149" s="251">
        <v>407</v>
      </c>
      <c r="N149" s="103">
        <v>20</v>
      </c>
      <c r="O149" s="103" t="s">
        <v>63</v>
      </c>
      <c r="P149" s="242" t="s">
        <v>1300</v>
      </c>
      <c r="Q149" s="252">
        <v>1213.8699999999999</v>
      </c>
      <c r="R149" s="270" t="s">
        <v>210</v>
      </c>
      <c r="S149" s="242" t="s">
        <v>1300</v>
      </c>
      <c r="T149" s="325" t="s">
        <v>1300</v>
      </c>
      <c r="U149" s="242" t="s">
        <v>1300</v>
      </c>
      <c r="V149" s="236" t="s">
        <v>1417</v>
      </c>
    </row>
    <row r="150" spans="1:22">
      <c r="A150" s="103" t="s">
        <v>1127</v>
      </c>
      <c r="B150" s="98" t="s">
        <v>1124</v>
      </c>
      <c r="C150" s="338" t="s">
        <v>1445</v>
      </c>
      <c r="D150" s="206" t="s">
        <v>1289</v>
      </c>
      <c r="E150" s="206" t="s">
        <v>1289</v>
      </c>
      <c r="F150" s="206" t="s">
        <v>1289</v>
      </c>
      <c r="G150" s="292" t="s">
        <v>8</v>
      </c>
      <c r="H150" s="206" t="s">
        <v>1418</v>
      </c>
      <c r="I150" s="103" t="s">
        <v>770</v>
      </c>
      <c r="J150" s="98" t="s">
        <v>18</v>
      </c>
      <c r="K150" s="98" t="s">
        <v>883</v>
      </c>
      <c r="L150" s="206" t="s">
        <v>1417</v>
      </c>
      <c r="M150" s="243">
        <v>1971</v>
      </c>
      <c r="N150" s="206" t="s">
        <v>1417</v>
      </c>
      <c r="O150" s="103" t="s">
        <v>63</v>
      </c>
      <c r="P150" s="206" t="s">
        <v>1289</v>
      </c>
      <c r="Q150" s="272" t="s">
        <v>1483</v>
      </c>
      <c r="R150" s="98" t="s">
        <v>24</v>
      </c>
      <c r="S150" s="103" t="s">
        <v>1447</v>
      </c>
      <c r="T150" s="210" t="s">
        <v>1417</v>
      </c>
      <c r="U150" s="206" t="s">
        <v>1417</v>
      </c>
      <c r="V150" s="206" t="s">
        <v>1417</v>
      </c>
    </row>
    <row r="151" spans="1:22" ht="36">
      <c r="A151" s="103" t="s">
        <v>1004</v>
      </c>
      <c r="B151" s="98" t="s">
        <v>966</v>
      </c>
      <c r="C151" s="242" t="s">
        <v>1300</v>
      </c>
      <c r="D151" s="242" t="s">
        <v>1300</v>
      </c>
      <c r="E151" s="206" t="s">
        <v>1289</v>
      </c>
      <c r="F151" s="206" t="s">
        <v>1289</v>
      </c>
      <c r="G151" s="242" t="s">
        <v>1300</v>
      </c>
      <c r="H151" s="242" t="s">
        <v>1300</v>
      </c>
      <c r="I151" s="242" t="s">
        <v>1300</v>
      </c>
      <c r="J151" s="270" t="s">
        <v>18</v>
      </c>
      <c r="K151" s="270" t="s">
        <v>19</v>
      </c>
      <c r="L151" s="327">
        <v>210</v>
      </c>
      <c r="M151" s="327">
        <v>93</v>
      </c>
      <c r="N151" s="103">
        <v>44</v>
      </c>
      <c r="O151" s="103" t="s">
        <v>63</v>
      </c>
      <c r="P151" s="206" t="s">
        <v>1289</v>
      </c>
      <c r="Q151" s="328">
        <v>743.36</v>
      </c>
      <c r="R151" s="270" t="s">
        <v>210</v>
      </c>
      <c r="S151" s="242" t="s">
        <v>1300</v>
      </c>
      <c r="T151" s="325" t="s">
        <v>1300</v>
      </c>
      <c r="U151" s="242" t="s">
        <v>1300</v>
      </c>
      <c r="V151" s="236" t="s">
        <v>1417</v>
      </c>
    </row>
    <row r="152" spans="1:22" ht="24">
      <c r="A152" s="103" t="s">
        <v>999</v>
      </c>
      <c r="B152" s="98" t="s">
        <v>966</v>
      </c>
      <c r="C152" s="242" t="s">
        <v>1300</v>
      </c>
      <c r="D152" s="242" t="s">
        <v>1300</v>
      </c>
      <c r="E152" s="206" t="s">
        <v>1289</v>
      </c>
      <c r="F152" s="206" t="s">
        <v>1289</v>
      </c>
      <c r="G152" s="242" t="s">
        <v>1300</v>
      </c>
      <c r="H152" s="242" t="s">
        <v>1300</v>
      </c>
      <c r="I152" s="242" t="s">
        <v>1300</v>
      </c>
      <c r="J152" s="103" t="s">
        <v>18</v>
      </c>
      <c r="K152" s="103" t="s">
        <v>19</v>
      </c>
      <c r="L152" s="251">
        <v>175</v>
      </c>
      <c r="M152" s="251">
        <v>36</v>
      </c>
      <c r="N152" s="103">
        <v>21</v>
      </c>
      <c r="O152" s="327" t="s">
        <v>62</v>
      </c>
      <c r="P152" s="242" t="s">
        <v>1300</v>
      </c>
      <c r="Q152" s="252">
        <v>161.05500000000001</v>
      </c>
      <c r="R152" s="270" t="s">
        <v>210</v>
      </c>
      <c r="S152" s="242" t="s">
        <v>1300</v>
      </c>
      <c r="T152" s="325" t="s">
        <v>1300</v>
      </c>
      <c r="U152" s="242" t="s">
        <v>1300</v>
      </c>
      <c r="V152" s="236" t="s">
        <v>1417</v>
      </c>
    </row>
    <row r="153" spans="1:22">
      <c r="A153" s="98" t="s">
        <v>1195</v>
      </c>
      <c r="B153" s="98" t="s">
        <v>1194</v>
      </c>
      <c r="C153" s="206" t="s">
        <v>1289</v>
      </c>
      <c r="D153" s="98" t="s">
        <v>1196</v>
      </c>
      <c r="E153" s="206" t="s">
        <v>1289</v>
      </c>
      <c r="F153" s="206" t="s">
        <v>1289</v>
      </c>
      <c r="G153" s="242" t="s">
        <v>8</v>
      </c>
      <c r="H153" s="242" t="s">
        <v>464</v>
      </c>
      <c r="I153" s="103" t="s">
        <v>15</v>
      </c>
      <c r="J153" s="292" t="s">
        <v>18</v>
      </c>
      <c r="K153" s="292" t="s">
        <v>19</v>
      </c>
      <c r="L153" s="293">
        <v>18425</v>
      </c>
      <c r="M153" s="243">
        <v>299</v>
      </c>
      <c r="N153" s="103">
        <v>2</v>
      </c>
      <c r="O153" s="103" t="s">
        <v>63</v>
      </c>
      <c r="P153" s="98" t="s">
        <v>63</v>
      </c>
      <c r="Q153" s="282">
        <v>946</v>
      </c>
      <c r="R153" s="98" t="s">
        <v>24</v>
      </c>
      <c r="S153" s="98" t="s">
        <v>37</v>
      </c>
      <c r="T153" s="210" t="s">
        <v>1417</v>
      </c>
      <c r="U153" s="206" t="s">
        <v>1417</v>
      </c>
      <c r="V153" s="244" t="s">
        <v>465</v>
      </c>
    </row>
    <row r="154" spans="1:22" ht="48">
      <c r="A154" s="98" t="s">
        <v>657</v>
      </c>
      <c r="B154" s="98" t="s">
        <v>1243</v>
      </c>
      <c r="C154" s="98" t="s">
        <v>27</v>
      </c>
      <c r="D154" s="98" t="s">
        <v>658</v>
      </c>
      <c r="E154" s="206" t="s">
        <v>1289</v>
      </c>
      <c r="F154" s="206" t="s">
        <v>1289</v>
      </c>
      <c r="G154" s="242" t="s">
        <v>11</v>
      </c>
      <c r="H154" s="206" t="s">
        <v>1418</v>
      </c>
      <c r="I154" s="103" t="s">
        <v>15</v>
      </c>
      <c r="J154" s="292" t="s">
        <v>18</v>
      </c>
      <c r="K154" s="292" t="s">
        <v>19</v>
      </c>
      <c r="L154" s="243">
        <v>36</v>
      </c>
      <c r="M154" s="243">
        <v>36</v>
      </c>
      <c r="N154" s="243">
        <v>100</v>
      </c>
      <c r="O154" s="327" t="s">
        <v>62</v>
      </c>
      <c r="P154" s="98" t="s">
        <v>63</v>
      </c>
      <c r="Q154" s="238">
        <v>1621.7</v>
      </c>
      <c r="R154" s="98" t="s">
        <v>24</v>
      </c>
      <c r="S154" s="98" t="s">
        <v>25</v>
      </c>
      <c r="T154" s="210" t="s">
        <v>1417</v>
      </c>
      <c r="U154" s="206" t="s">
        <v>1417</v>
      </c>
      <c r="V154" s="98" t="s">
        <v>659</v>
      </c>
    </row>
    <row r="155" spans="1:22" ht="48">
      <c r="A155" s="98" t="s">
        <v>660</v>
      </c>
      <c r="B155" s="98" t="s">
        <v>1243</v>
      </c>
      <c r="C155" s="98" t="s">
        <v>908</v>
      </c>
      <c r="D155" s="98" t="s">
        <v>661</v>
      </c>
      <c r="E155" s="206" t="s">
        <v>1289</v>
      </c>
      <c r="F155" s="324" t="s">
        <v>1299</v>
      </c>
      <c r="G155" s="242" t="s">
        <v>11</v>
      </c>
      <c r="H155" s="98" t="s">
        <v>640</v>
      </c>
      <c r="I155" s="103" t="s">
        <v>15</v>
      </c>
      <c r="J155" s="292" t="s">
        <v>18</v>
      </c>
      <c r="K155" s="292" t="s">
        <v>612</v>
      </c>
      <c r="L155" s="243">
        <v>3</v>
      </c>
      <c r="M155" s="243">
        <v>3</v>
      </c>
      <c r="N155" s="243">
        <v>100</v>
      </c>
      <c r="O155" s="327" t="s">
        <v>62</v>
      </c>
      <c r="P155" s="98" t="s">
        <v>63</v>
      </c>
      <c r="Q155" s="238">
        <v>1501.5</v>
      </c>
      <c r="R155" s="98" t="s">
        <v>24</v>
      </c>
      <c r="S155" s="98" t="s">
        <v>25</v>
      </c>
      <c r="T155" s="210" t="s">
        <v>1417</v>
      </c>
      <c r="U155" s="206" t="s">
        <v>1417</v>
      </c>
      <c r="V155" s="98" t="s">
        <v>613</v>
      </c>
    </row>
    <row r="156" spans="1:22" ht="48">
      <c r="A156" s="98" t="s">
        <v>662</v>
      </c>
      <c r="B156" s="98" t="s">
        <v>1243</v>
      </c>
      <c r="C156" s="98" t="s">
        <v>908</v>
      </c>
      <c r="D156" s="98" t="s">
        <v>663</v>
      </c>
      <c r="E156" s="206" t="s">
        <v>1289</v>
      </c>
      <c r="F156" s="324" t="s">
        <v>1299</v>
      </c>
      <c r="G156" s="242" t="s">
        <v>11</v>
      </c>
      <c r="H156" s="98" t="s">
        <v>640</v>
      </c>
      <c r="I156" s="103" t="s">
        <v>15</v>
      </c>
      <c r="J156" s="292" t="s">
        <v>18</v>
      </c>
      <c r="K156" s="292" t="s">
        <v>612</v>
      </c>
      <c r="L156" s="243">
        <v>3</v>
      </c>
      <c r="M156" s="243">
        <v>3</v>
      </c>
      <c r="N156" s="243">
        <v>100</v>
      </c>
      <c r="O156" s="327" t="s">
        <v>62</v>
      </c>
      <c r="P156" s="98" t="s">
        <v>63</v>
      </c>
      <c r="Q156" s="238">
        <v>444.3</v>
      </c>
      <c r="R156" s="98" t="s">
        <v>24</v>
      </c>
      <c r="S156" s="98" t="s">
        <v>25</v>
      </c>
      <c r="T156" s="210" t="s">
        <v>1417</v>
      </c>
      <c r="U156" s="206" t="s">
        <v>1417</v>
      </c>
      <c r="V156" s="98" t="s">
        <v>613</v>
      </c>
    </row>
    <row r="157" spans="1:22" ht="48">
      <c r="A157" s="98" t="s">
        <v>664</v>
      </c>
      <c r="B157" s="98" t="s">
        <v>1243</v>
      </c>
      <c r="C157" s="98" t="s">
        <v>908</v>
      </c>
      <c r="D157" s="98" t="s">
        <v>663</v>
      </c>
      <c r="E157" s="206" t="s">
        <v>1289</v>
      </c>
      <c r="F157" s="324" t="s">
        <v>1299</v>
      </c>
      <c r="G157" s="242" t="s">
        <v>11</v>
      </c>
      <c r="H157" s="98" t="s">
        <v>640</v>
      </c>
      <c r="I157" s="103" t="s">
        <v>15</v>
      </c>
      <c r="J157" s="292" t="s">
        <v>18</v>
      </c>
      <c r="K157" s="292" t="s">
        <v>612</v>
      </c>
      <c r="L157" s="243">
        <v>3</v>
      </c>
      <c r="M157" s="243">
        <v>3</v>
      </c>
      <c r="N157" s="243">
        <v>100</v>
      </c>
      <c r="O157" s="327" t="s">
        <v>62</v>
      </c>
      <c r="P157" s="98" t="s">
        <v>63</v>
      </c>
      <c r="Q157" s="238">
        <v>306.3</v>
      </c>
      <c r="R157" s="98" t="s">
        <v>24</v>
      </c>
      <c r="S157" s="98" t="s">
        <v>25</v>
      </c>
      <c r="T157" s="210" t="s">
        <v>1417</v>
      </c>
      <c r="U157" s="206" t="s">
        <v>1417</v>
      </c>
      <c r="V157" s="98" t="s">
        <v>613</v>
      </c>
    </row>
    <row r="158" spans="1:22" ht="60">
      <c r="A158" s="325" t="s">
        <v>1351</v>
      </c>
      <c r="B158" s="98" t="s">
        <v>1309</v>
      </c>
      <c r="C158" s="98" t="s">
        <v>1484</v>
      </c>
      <c r="D158" s="206" t="s">
        <v>1289</v>
      </c>
      <c r="E158" s="206" t="s">
        <v>1289</v>
      </c>
      <c r="F158" s="206" t="s">
        <v>1289</v>
      </c>
      <c r="G158" s="206" t="s">
        <v>1289</v>
      </c>
      <c r="H158" s="206" t="s">
        <v>1418</v>
      </c>
      <c r="I158" s="103" t="s">
        <v>1485</v>
      </c>
      <c r="J158" s="103" t="s">
        <v>18</v>
      </c>
      <c r="K158" s="103" t="s">
        <v>1486</v>
      </c>
      <c r="L158" s="103">
        <v>26</v>
      </c>
      <c r="M158" s="103">
        <v>26</v>
      </c>
      <c r="N158" s="206" t="s">
        <v>1289</v>
      </c>
      <c r="O158" s="327" t="s">
        <v>63</v>
      </c>
      <c r="P158" s="206" t="s">
        <v>1289</v>
      </c>
      <c r="Q158" s="238">
        <v>96.265000000000001</v>
      </c>
      <c r="R158" s="206" t="s">
        <v>1289</v>
      </c>
      <c r="S158" s="98" t="s">
        <v>25</v>
      </c>
      <c r="T158" s="206" t="s">
        <v>1289</v>
      </c>
      <c r="U158" s="325" t="s">
        <v>1487</v>
      </c>
      <c r="V158" s="325" t="s">
        <v>1488</v>
      </c>
    </row>
    <row r="159" spans="1:22" ht="24">
      <c r="A159" s="98" t="s">
        <v>665</v>
      </c>
      <c r="B159" s="98" t="s">
        <v>1243</v>
      </c>
      <c r="C159" s="98" t="s">
        <v>27</v>
      </c>
      <c r="D159" s="98" t="s">
        <v>666</v>
      </c>
      <c r="E159" s="206" t="s">
        <v>1289</v>
      </c>
      <c r="F159" s="206" t="s">
        <v>1289</v>
      </c>
      <c r="G159" s="242" t="s">
        <v>11</v>
      </c>
      <c r="H159" s="242" t="s">
        <v>1300</v>
      </c>
      <c r="I159" s="242" t="s">
        <v>1300</v>
      </c>
      <c r="J159" s="292" t="s">
        <v>18</v>
      </c>
      <c r="K159" s="292" t="s">
        <v>612</v>
      </c>
      <c r="L159" s="243">
        <v>22</v>
      </c>
      <c r="M159" s="243">
        <v>22</v>
      </c>
      <c r="N159" s="243">
        <v>100</v>
      </c>
      <c r="O159" s="327" t="s">
        <v>62</v>
      </c>
      <c r="P159" s="98" t="s">
        <v>63</v>
      </c>
      <c r="Q159" s="238">
        <v>1629.1</v>
      </c>
      <c r="R159" s="270" t="s">
        <v>210</v>
      </c>
      <c r="S159" s="325" t="s">
        <v>294</v>
      </c>
      <c r="T159" s="325" t="s">
        <v>1300</v>
      </c>
      <c r="U159" s="242" t="s">
        <v>1300</v>
      </c>
      <c r="V159" s="335" t="s">
        <v>667</v>
      </c>
    </row>
    <row r="160" spans="1:22" ht="72">
      <c r="A160" s="296" t="s">
        <v>379</v>
      </c>
      <c r="B160" s="98" t="s">
        <v>1107</v>
      </c>
      <c r="C160" s="242" t="s">
        <v>167</v>
      </c>
      <c r="D160" s="103" t="s">
        <v>381</v>
      </c>
      <c r="E160" s="206" t="s">
        <v>1289</v>
      </c>
      <c r="F160" s="206" t="s">
        <v>1289</v>
      </c>
      <c r="G160" s="103" t="s">
        <v>8</v>
      </c>
      <c r="H160" s="103" t="s">
        <v>382</v>
      </c>
      <c r="I160" s="103" t="s">
        <v>13</v>
      </c>
      <c r="J160" s="103" t="s">
        <v>18</v>
      </c>
      <c r="K160" s="103" t="s">
        <v>19</v>
      </c>
      <c r="L160" s="251">
        <v>9</v>
      </c>
      <c r="M160" s="251">
        <v>8</v>
      </c>
      <c r="N160" s="103">
        <v>89</v>
      </c>
      <c r="O160" s="327" t="s">
        <v>62</v>
      </c>
      <c r="P160" s="98" t="s">
        <v>63</v>
      </c>
      <c r="Q160" s="252">
        <v>40</v>
      </c>
      <c r="R160" s="103" t="s">
        <v>24</v>
      </c>
      <c r="S160" s="98" t="s">
        <v>25</v>
      </c>
      <c r="T160" s="210" t="s">
        <v>1417</v>
      </c>
      <c r="U160" s="206" t="s">
        <v>1417</v>
      </c>
      <c r="V160" s="329" t="s">
        <v>1108</v>
      </c>
    </row>
    <row r="161" spans="1:23" ht="24">
      <c r="A161" s="103" t="s">
        <v>1277</v>
      </c>
      <c r="B161" s="98" t="s">
        <v>1243</v>
      </c>
      <c r="C161" s="242" t="s">
        <v>1300</v>
      </c>
      <c r="D161" s="242" t="s">
        <v>1300</v>
      </c>
      <c r="E161" s="206" t="s">
        <v>1289</v>
      </c>
      <c r="F161" s="206" t="s">
        <v>1289</v>
      </c>
      <c r="G161" s="242" t="s">
        <v>1300</v>
      </c>
      <c r="H161" s="242" t="s">
        <v>1300</v>
      </c>
      <c r="I161" s="242" t="s">
        <v>1300</v>
      </c>
      <c r="J161" s="98" t="s">
        <v>18</v>
      </c>
      <c r="K161" s="98" t="s">
        <v>883</v>
      </c>
      <c r="L161" s="243">
        <v>40</v>
      </c>
      <c r="M161" s="293">
        <v>40</v>
      </c>
      <c r="N161" s="243">
        <v>100</v>
      </c>
      <c r="O161" s="103" t="s">
        <v>63</v>
      </c>
      <c r="P161" s="206" t="s">
        <v>1289</v>
      </c>
      <c r="Q161" s="243" t="s">
        <v>1490</v>
      </c>
      <c r="R161" s="270" t="s">
        <v>210</v>
      </c>
      <c r="S161" s="242" t="s">
        <v>1300</v>
      </c>
      <c r="T161" s="325" t="s">
        <v>1300</v>
      </c>
      <c r="U161" s="242" t="s">
        <v>1300</v>
      </c>
      <c r="V161" s="271" t="s">
        <v>1417</v>
      </c>
      <c r="W161" s="31"/>
    </row>
    <row r="162" spans="1:23" ht="96">
      <c r="A162" s="103" t="s">
        <v>137</v>
      </c>
      <c r="B162" s="98" t="s">
        <v>960</v>
      </c>
      <c r="C162" s="242" t="s">
        <v>28</v>
      </c>
      <c r="D162" s="103" t="s">
        <v>138</v>
      </c>
      <c r="E162" s="206" t="s">
        <v>1289</v>
      </c>
      <c r="F162" s="206" t="s">
        <v>1289</v>
      </c>
      <c r="G162" s="242" t="s">
        <v>8</v>
      </c>
      <c r="H162" s="103" t="s">
        <v>136</v>
      </c>
      <c r="I162" s="103" t="s">
        <v>15</v>
      </c>
      <c r="J162" s="292" t="s">
        <v>18</v>
      </c>
      <c r="K162" s="292" t="s">
        <v>19</v>
      </c>
      <c r="L162" s="251">
        <v>96</v>
      </c>
      <c r="M162" s="251">
        <v>66</v>
      </c>
      <c r="N162" s="103">
        <v>69</v>
      </c>
      <c r="O162" s="327" t="s">
        <v>62</v>
      </c>
      <c r="P162" s="98" t="s">
        <v>62</v>
      </c>
      <c r="Q162" s="252">
        <v>1658.38</v>
      </c>
      <c r="R162" s="98" t="s">
        <v>24</v>
      </c>
      <c r="S162" s="98" t="s">
        <v>25</v>
      </c>
      <c r="T162" s="210" t="s">
        <v>1417</v>
      </c>
      <c r="U162" s="206" t="s">
        <v>1417</v>
      </c>
      <c r="V162" s="329" t="s">
        <v>961</v>
      </c>
      <c r="W162" s="31"/>
    </row>
    <row r="163" spans="1:23" ht="96">
      <c r="A163" s="103" t="s">
        <v>139</v>
      </c>
      <c r="B163" s="98" t="s">
        <v>960</v>
      </c>
      <c r="C163" s="242" t="s">
        <v>28</v>
      </c>
      <c r="D163" s="103" t="s">
        <v>138</v>
      </c>
      <c r="E163" s="206" t="s">
        <v>1289</v>
      </c>
      <c r="F163" s="206" t="s">
        <v>1289</v>
      </c>
      <c r="G163" s="242" t="s">
        <v>8</v>
      </c>
      <c r="H163" s="103" t="s">
        <v>136</v>
      </c>
      <c r="I163" s="103" t="s">
        <v>15</v>
      </c>
      <c r="J163" s="292" t="s">
        <v>18</v>
      </c>
      <c r="K163" s="292" t="s">
        <v>19</v>
      </c>
      <c r="L163" s="251">
        <v>18</v>
      </c>
      <c r="M163" s="251">
        <v>18</v>
      </c>
      <c r="N163" s="103">
        <v>100</v>
      </c>
      <c r="O163" s="327" t="s">
        <v>62</v>
      </c>
      <c r="P163" s="98" t="s">
        <v>62</v>
      </c>
      <c r="Q163" s="252">
        <v>428.02499999999998</v>
      </c>
      <c r="R163" s="98" t="s">
        <v>24</v>
      </c>
      <c r="S163" s="98" t="s">
        <v>37</v>
      </c>
      <c r="T163" s="210" t="s">
        <v>1417</v>
      </c>
      <c r="U163" s="206" t="s">
        <v>1417</v>
      </c>
      <c r="V163" s="329" t="s">
        <v>961</v>
      </c>
      <c r="W163" s="31"/>
    </row>
    <row r="164" spans="1:23" ht="24">
      <c r="A164" s="103" t="s">
        <v>140</v>
      </c>
      <c r="B164" s="98" t="s">
        <v>960</v>
      </c>
      <c r="C164" s="242" t="s">
        <v>28</v>
      </c>
      <c r="D164" s="103" t="s">
        <v>141</v>
      </c>
      <c r="E164" s="206" t="s">
        <v>1289</v>
      </c>
      <c r="F164" s="206" t="s">
        <v>1289</v>
      </c>
      <c r="G164" s="242" t="s">
        <v>8</v>
      </c>
      <c r="H164" s="103" t="s">
        <v>121</v>
      </c>
      <c r="I164" s="103" t="s">
        <v>15</v>
      </c>
      <c r="J164" s="292" t="s">
        <v>18</v>
      </c>
      <c r="K164" s="292" t="s">
        <v>19</v>
      </c>
      <c r="L164" s="251">
        <v>21</v>
      </c>
      <c r="M164" s="251">
        <v>21</v>
      </c>
      <c r="N164" s="103">
        <v>100</v>
      </c>
      <c r="O164" s="327" t="s">
        <v>62</v>
      </c>
      <c r="P164" s="98" t="s">
        <v>63</v>
      </c>
      <c r="Q164" s="252">
        <v>472.92</v>
      </c>
      <c r="R164" s="98" t="s">
        <v>24</v>
      </c>
      <c r="S164" s="98" t="s">
        <v>37</v>
      </c>
      <c r="T164" s="210" t="s">
        <v>1417</v>
      </c>
      <c r="U164" s="206" t="s">
        <v>1417</v>
      </c>
      <c r="V164" s="329" t="s">
        <v>961</v>
      </c>
      <c r="W164" s="31"/>
    </row>
    <row r="165" spans="1:23" ht="96">
      <c r="A165" s="103" t="s">
        <v>142</v>
      </c>
      <c r="B165" s="98" t="s">
        <v>960</v>
      </c>
      <c r="C165" s="242" t="s">
        <v>28</v>
      </c>
      <c r="D165" s="103" t="s">
        <v>143</v>
      </c>
      <c r="E165" s="206" t="s">
        <v>1289</v>
      </c>
      <c r="F165" s="206" t="s">
        <v>1289</v>
      </c>
      <c r="G165" s="242" t="s">
        <v>8</v>
      </c>
      <c r="H165" s="103" t="s">
        <v>136</v>
      </c>
      <c r="I165" s="103" t="s">
        <v>15</v>
      </c>
      <c r="J165" s="292" t="s">
        <v>18</v>
      </c>
      <c r="K165" s="292" t="s">
        <v>19</v>
      </c>
      <c r="L165" s="251">
        <v>122</v>
      </c>
      <c r="M165" s="251">
        <v>122</v>
      </c>
      <c r="N165" s="103">
        <v>100</v>
      </c>
      <c r="O165" s="327" t="s">
        <v>62</v>
      </c>
      <c r="P165" s="98" t="s">
        <v>62</v>
      </c>
      <c r="Q165" s="252">
        <v>2120.36</v>
      </c>
      <c r="R165" s="98" t="s">
        <v>24</v>
      </c>
      <c r="S165" s="98" t="s">
        <v>25</v>
      </c>
      <c r="T165" s="210" t="s">
        <v>1417</v>
      </c>
      <c r="U165" s="206" t="s">
        <v>1417</v>
      </c>
      <c r="V165" s="329" t="s">
        <v>961</v>
      </c>
      <c r="W165" s="31"/>
    </row>
    <row r="166" spans="1:23" ht="96">
      <c r="A166" s="103" t="s">
        <v>144</v>
      </c>
      <c r="B166" s="98" t="s">
        <v>960</v>
      </c>
      <c r="C166" s="242" t="s">
        <v>28</v>
      </c>
      <c r="D166" s="103" t="s">
        <v>143</v>
      </c>
      <c r="E166" s="206" t="s">
        <v>1289</v>
      </c>
      <c r="F166" s="206" t="s">
        <v>1289</v>
      </c>
      <c r="G166" s="242" t="s">
        <v>8</v>
      </c>
      <c r="H166" s="103" t="s">
        <v>121</v>
      </c>
      <c r="I166" s="103" t="s">
        <v>15</v>
      </c>
      <c r="J166" s="292" t="s">
        <v>18</v>
      </c>
      <c r="K166" s="292" t="s">
        <v>19</v>
      </c>
      <c r="L166" s="251">
        <v>122</v>
      </c>
      <c r="M166" s="251">
        <v>122</v>
      </c>
      <c r="N166" s="103">
        <v>100</v>
      </c>
      <c r="O166" s="327" t="s">
        <v>62</v>
      </c>
      <c r="P166" s="98" t="s">
        <v>62</v>
      </c>
      <c r="Q166" s="252">
        <v>2120.36</v>
      </c>
      <c r="R166" s="98" t="s">
        <v>24</v>
      </c>
      <c r="S166" s="98" t="s">
        <v>31</v>
      </c>
      <c r="T166" s="210" t="s">
        <v>1417</v>
      </c>
      <c r="U166" s="206" t="s">
        <v>1417</v>
      </c>
      <c r="V166" s="329" t="s">
        <v>961</v>
      </c>
      <c r="W166" s="31"/>
    </row>
    <row r="167" spans="1:23" ht="24">
      <c r="A167" s="103" t="s">
        <v>1000</v>
      </c>
      <c r="B167" s="98" t="s">
        <v>966</v>
      </c>
      <c r="C167" s="206" t="s">
        <v>1289</v>
      </c>
      <c r="D167" s="242" t="s">
        <v>1300</v>
      </c>
      <c r="E167" s="206" t="s">
        <v>1289</v>
      </c>
      <c r="F167" s="206" t="s">
        <v>1289</v>
      </c>
      <c r="G167" s="206" t="s">
        <v>1289</v>
      </c>
      <c r="H167" s="206" t="s">
        <v>1418</v>
      </c>
      <c r="I167" s="217" t="s">
        <v>1289</v>
      </c>
      <c r="J167" s="103" t="s">
        <v>18</v>
      </c>
      <c r="K167" s="103" t="s">
        <v>19</v>
      </c>
      <c r="L167" s="251">
        <v>22</v>
      </c>
      <c r="M167" s="251">
        <v>16</v>
      </c>
      <c r="N167" s="103">
        <v>72</v>
      </c>
      <c r="O167" s="103" t="s">
        <v>63</v>
      </c>
      <c r="P167" s="206" t="s">
        <v>1289</v>
      </c>
      <c r="Q167" s="252">
        <v>47.72</v>
      </c>
      <c r="R167" s="103" t="s">
        <v>24</v>
      </c>
      <c r="S167" s="206" t="s">
        <v>1289</v>
      </c>
      <c r="T167" s="210" t="s">
        <v>1417</v>
      </c>
      <c r="U167" s="206" t="s">
        <v>1417</v>
      </c>
      <c r="V167" s="236" t="s">
        <v>1417</v>
      </c>
      <c r="W167" s="31"/>
    </row>
    <row r="168" spans="1:23" ht="24">
      <c r="A168" s="103" t="s">
        <v>1279</v>
      </c>
      <c r="B168" s="98" t="s">
        <v>1243</v>
      </c>
      <c r="C168" s="242" t="s">
        <v>1300</v>
      </c>
      <c r="D168" s="242" t="s">
        <v>1300</v>
      </c>
      <c r="E168" s="206" t="s">
        <v>1289</v>
      </c>
      <c r="F168" s="206" t="s">
        <v>1289</v>
      </c>
      <c r="G168" s="242" t="s">
        <v>1300</v>
      </c>
      <c r="H168" s="242" t="s">
        <v>1300</v>
      </c>
      <c r="I168" s="242" t="s">
        <v>1300</v>
      </c>
      <c r="J168" s="98" t="s">
        <v>18</v>
      </c>
      <c r="K168" s="98" t="s">
        <v>883</v>
      </c>
      <c r="L168" s="243">
        <v>1000</v>
      </c>
      <c r="M168" s="293">
        <v>1000</v>
      </c>
      <c r="N168" s="243">
        <v>100</v>
      </c>
      <c r="O168" s="103" t="s">
        <v>63</v>
      </c>
      <c r="P168" s="206" t="s">
        <v>1289</v>
      </c>
      <c r="Q168" s="243" t="s">
        <v>57</v>
      </c>
      <c r="R168" s="270" t="s">
        <v>210</v>
      </c>
      <c r="S168" s="242" t="s">
        <v>1300</v>
      </c>
      <c r="T168" s="325" t="s">
        <v>1300</v>
      </c>
      <c r="U168" s="242" t="s">
        <v>1300</v>
      </c>
      <c r="V168" s="271" t="s">
        <v>1417</v>
      </c>
      <c r="W168" s="31"/>
    </row>
    <row r="169" spans="1:23" ht="48">
      <c r="A169" s="98" t="s">
        <v>764</v>
      </c>
      <c r="B169" s="98" t="s">
        <v>1243</v>
      </c>
      <c r="C169" s="98" t="s">
        <v>765</v>
      </c>
      <c r="D169" s="206" t="s">
        <v>1289</v>
      </c>
      <c r="E169" s="206" t="s">
        <v>1289</v>
      </c>
      <c r="F169" s="206" t="s">
        <v>1289</v>
      </c>
      <c r="G169" s="242" t="s">
        <v>11</v>
      </c>
      <c r="H169" s="98" t="s">
        <v>766</v>
      </c>
      <c r="I169" s="103" t="s">
        <v>812</v>
      </c>
      <c r="J169" s="292" t="s">
        <v>18</v>
      </c>
      <c r="K169" s="292" t="s">
        <v>19</v>
      </c>
      <c r="L169" s="243">
        <v>40</v>
      </c>
      <c r="M169" s="243">
        <v>40</v>
      </c>
      <c r="N169" s="243">
        <v>100</v>
      </c>
      <c r="O169" s="103" t="s">
        <v>63</v>
      </c>
      <c r="P169" s="206" t="s">
        <v>1289</v>
      </c>
      <c r="Q169" s="238">
        <v>380.8</v>
      </c>
      <c r="R169" s="98" t="s">
        <v>24</v>
      </c>
      <c r="S169" s="98" t="s">
        <v>25</v>
      </c>
      <c r="T169" s="210" t="s">
        <v>1417</v>
      </c>
      <c r="U169" s="206" t="s">
        <v>1417</v>
      </c>
      <c r="V169" s="335" t="s">
        <v>750</v>
      </c>
      <c r="W169" s="31"/>
    </row>
    <row r="170" spans="1:23" ht="48">
      <c r="A170" s="98" t="s">
        <v>435</v>
      </c>
      <c r="B170" s="98" t="s">
        <v>1129</v>
      </c>
      <c r="C170" s="98" t="s">
        <v>23</v>
      </c>
      <c r="D170" s="98" t="s">
        <v>436</v>
      </c>
      <c r="E170" s="206" t="s">
        <v>1289</v>
      </c>
      <c r="F170" s="206" t="s">
        <v>1289</v>
      </c>
      <c r="G170" s="242" t="s">
        <v>8</v>
      </c>
      <c r="H170" s="98" t="s">
        <v>437</v>
      </c>
      <c r="I170" s="103" t="s">
        <v>14</v>
      </c>
      <c r="J170" s="98" t="s">
        <v>18</v>
      </c>
      <c r="K170" s="98" t="s">
        <v>883</v>
      </c>
      <c r="L170" s="243">
        <v>10000</v>
      </c>
      <c r="M170" s="243">
        <v>300</v>
      </c>
      <c r="N170" s="103">
        <v>3</v>
      </c>
      <c r="O170" s="103" t="s">
        <v>63</v>
      </c>
      <c r="P170" s="98" t="s">
        <v>63</v>
      </c>
      <c r="Q170" s="272" t="s">
        <v>1472</v>
      </c>
      <c r="R170" s="98" t="s">
        <v>24</v>
      </c>
      <c r="S170" s="98" t="s">
        <v>25</v>
      </c>
      <c r="T170" s="210" t="s">
        <v>1417</v>
      </c>
      <c r="U170" s="206" t="s">
        <v>1417</v>
      </c>
      <c r="V170" s="335" t="s">
        <v>1131</v>
      </c>
      <c r="W170" s="31"/>
    </row>
    <row r="171" spans="1:23" ht="48">
      <c r="A171" s="103" t="s">
        <v>822</v>
      </c>
      <c r="B171" s="103" t="s">
        <v>807</v>
      </c>
      <c r="C171" s="103" t="s">
        <v>28</v>
      </c>
      <c r="D171" s="103" t="s">
        <v>823</v>
      </c>
      <c r="E171" s="206" t="s">
        <v>1289</v>
      </c>
      <c r="F171" s="206" t="s">
        <v>1289</v>
      </c>
      <c r="G171" s="270" t="s">
        <v>10</v>
      </c>
      <c r="H171" s="103" t="s">
        <v>54</v>
      </c>
      <c r="I171" s="103" t="s">
        <v>14</v>
      </c>
      <c r="J171" s="328" t="s">
        <v>18</v>
      </c>
      <c r="K171" s="103" t="s">
        <v>19</v>
      </c>
      <c r="L171" s="327">
        <v>1433</v>
      </c>
      <c r="M171" s="327">
        <v>573</v>
      </c>
      <c r="N171" s="103">
        <v>40</v>
      </c>
      <c r="O171" s="103" t="s">
        <v>63</v>
      </c>
      <c r="P171" s="98" t="s">
        <v>63</v>
      </c>
      <c r="Q171" s="328">
        <v>7479</v>
      </c>
      <c r="R171" s="270" t="s">
        <v>24</v>
      </c>
      <c r="S171" s="270" t="s">
        <v>53</v>
      </c>
      <c r="T171" s="206" t="s">
        <v>1417</v>
      </c>
      <c r="U171" s="206" t="s">
        <v>1417</v>
      </c>
      <c r="V171" s="103" t="s">
        <v>29</v>
      </c>
      <c r="W171" s="31"/>
    </row>
    <row r="172" spans="1:23" ht="24">
      <c r="A172" s="103" t="s">
        <v>858</v>
      </c>
      <c r="B172" s="103" t="s">
        <v>807</v>
      </c>
      <c r="C172" s="242" t="s">
        <v>1300</v>
      </c>
      <c r="D172" s="242" t="s">
        <v>1300</v>
      </c>
      <c r="E172" s="206" t="s">
        <v>1289</v>
      </c>
      <c r="F172" s="206" t="s">
        <v>1289</v>
      </c>
      <c r="G172" s="242" t="s">
        <v>1300</v>
      </c>
      <c r="H172" s="242" t="s">
        <v>1300</v>
      </c>
      <c r="I172" s="242" t="s">
        <v>1300</v>
      </c>
      <c r="J172" s="103" t="s">
        <v>18</v>
      </c>
      <c r="K172" s="103" t="s">
        <v>19</v>
      </c>
      <c r="L172" s="251">
        <v>144</v>
      </c>
      <c r="M172" s="251">
        <v>144</v>
      </c>
      <c r="N172" s="103">
        <v>100</v>
      </c>
      <c r="O172" s="103" t="s">
        <v>63</v>
      </c>
      <c r="P172" s="242" t="s">
        <v>1300</v>
      </c>
      <c r="Q172" s="252">
        <v>2277</v>
      </c>
      <c r="R172" s="270" t="s">
        <v>210</v>
      </c>
      <c r="S172" s="242" t="s">
        <v>1300</v>
      </c>
      <c r="T172" s="242" t="s">
        <v>1300</v>
      </c>
      <c r="U172" s="242" t="s">
        <v>1300</v>
      </c>
      <c r="V172" s="206" t="s">
        <v>1417</v>
      </c>
      <c r="W172" s="31"/>
    </row>
    <row r="173" spans="1:23" ht="36">
      <c r="A173" s="103" t="s">
        <v>824</v>
      </c>
      <c r="B173" s="103" t="s">
        <v>807</v>
      </c>
      <c r="C173" s="103" t="s">
        <v>28</v>
      </c>
      <c r="D173" s="103" t="s">
        <v>55</v>
      </c>
      <c r="E173" s="206" t="s">
        <v>1289</v>
      </c>
      <c r="F173" s="206" t="s">
        <v>1289</v>
      </c>
      <c r="G173" s="270" t="s">
        <v>10</v>
      </c>
      <c r="H173" s="103" t="s">
        <v>226</v>
      </c>
      <c r="I173" s="103" t="s">
        <v>14</v>
      </c>
      <c r="J173" s="328" t="s">
        <v>18</v>
      </c>
      <c r="K173" s="103" t="s">
        <v>612</v>
      </c>
      <c r="L173" s="327">
        <v>29</v>
      </c>
      <c r="M173" s="327">
        <v>15.08</v>
      </c>
      <c r="N173" s="103">
        <v>52</v>
      </c>
      <c r="O173" s="103" t="s">
        <v>63</v>
      </c>
      <c r="P173" s="98" t="s">
        <v>63</v>
      </c>
      <c r="Q173" s="328">
        <v>73</v>
      </c>
      <c r="R173" s="270" t="s">
        <v>24</v>
      </c>
      <c r="S173" s="270" t="s">
        <v>53</v>
      </c>
      <c r="T173" s="206" t="s">
        <v>1417</v>
      </c>
      <c r="U173" s="206" t="s">
        <v>1417</v>
      </c>
      <c r="V173" s="103" t="s">
        <v>29</v>
      </c>
      <c r="W173" s="31"/>
    </row>
    <row r="174" spans="1:23" ht="60">
      <c r="A174" s="103" t="s">
        <v>830</v>
      </c>
      <c r="B174" s="103" t="s">
        <v>807</v>
      </c>
      <c r="C174" s="103" t="s">
        <v>28</v>
      </c>
      <c r="D174" s="103" t="s">
        <v>831</v>
      </c>
      <c r="E174" s="206" t="s">
        <v>1289</v>
      </c>
      <c r="F174" s="206" t="s">
        <v>1289</v>
      </c>
      <c r="G174" s="270" t="s">
        <v>10</v>
      </c>
      <c r="H174" s="103" t="s">
        <v>54</v>
      </c>
      <c r="I174" s="103" t="s">
        <v>14</v>
      </c>
      <c r="J174" s="328" t="s">
        <v>18</v>
      </c>
      <c r="K174" s="103" t="s">
        <v>19</v>
      </c>
      <c r="L174" s="327">
        <v>926</v>
      </c>
      <c r="M174" s="327">
        <v>315</v>
      </c>
      <c r="N174" s="103">
        <v>34</v>
      </c>
      <c r="O174" s="103" t="s">
        <v>63</v>
      </c>
      <c r="P174" s="98" t="s">
        <v>63</v>
      </c>
      <c r="Q174" s="328">
        <v>3287</v>
      </c>
      <c r="R174" s="270" t="s">
        <v>24</v>
      </c>
      <c r="S174" s="270" t="s">
        <v>53</v>
      </c>
      <c r="T174" s="206" t="s">
        <v>1417</v>
      </c>
      <c r="U174" s="206" t="s">
        <v>1417</v>
      </c>
      <c r="V174" s="103" t="s">
        <v>29</v>
      </c>
      <c r="W174" s="31"/>
    </row>
    <row r="175" spans="1:23" ht="36">
      <c r="A175" s="103" t="s">
        <v>828</v>
      </c>
      <c r="B175" s="103" t="s">
        <v>807</v>
      </c>
      <c r="C175" s="103" t="s">
        <v>28</v>
      </c>
      <c r="D175" s="103" t="s">
        <v>829</v>
      </c>
      <c r="E175" s="206" t="s">
        <v>1289</v>
      </c>
      <c r="F175" s="206" t="s">
        <v>1289</v>
      </c>
      <c r="G175" s="270" t="s">
        <v>10</v>
      </c>
      <c r="H175" s="103" t="s">
        <v>54</v>
      </c>
      <c r="I175" s="103" t="s">
        <v>14</v>
      </c>
      <c r="J175" s="328" t="s">
        <v>18</v>
      </c>
      <c r="K175" s="103" t="s">
        <v>19</v>
      </c>
      <c r="L175" s="327">
        <v>1598</v>
      </c>
      <c r="M175" s="327">
        <v>591</v>
      </c>
      <c r="N175" s="103">
        <v>37</v>
      </c>
      <c r="O175" s="103" t="s">
        <v>63</v>
      </c>
      <c r="P175" s="98" t="s">
        <v>63</v>
      </c>
      <c r="Q175" s="328">
        <v>8101</v>
      </c>
      <c r="R175" s="270" t="s">
        <v>24</v>
      </c>
      <c r="S175" s="270" t="s">
        <v>53</v>
      </c>
      <c r="T175" s="206" t="s">
        <v>1417</v>
      </c>
      <c r="U175" s="206" t="s">
        <v>1417</v>
      </c>
      <c r="V175" s="103" t="s">
        <v>29</v>
      </c>
      <c r="W175" s="31"/>
    </row>
    <row r="176" spans="1:23" ht="48">
      <c r="A176" s="103" t="s">
        <v>832</v>
      </c>
      <c r="B176" s="103" t="s">
        <v>807</v>
      </c>
      <c r="C176" s="103" t="s">
        <v>28</v>
      </c>
      <c r="D176" s="103" t="s">
        <v>833</v>
      </c>
      <c r="E176" s="206" t="s">
        <v>1289</v>
      </c>
      <c r="F176" s="206" t="s">
        <v>1289</v>
      </c>
      <c r="G176" s="270" t="s">
        <v>10</v>
      </c>
      <c r="H176" s="103" t="s">
        <v>54</v>
      </c>
      <c r="I176" s="103" t="s">
        <v>14</v>
      </c>
      <c r="J176" s="328" t="s">
        <v>18</v>
      </c>
      <c r="K176" s="103" t="s">
        <v>612</v>
      </c>
      <c r="L176" s="327">
        <v>113</v>
      </c>
      <c r="M176" s="327">
        <v>77</v>
      </c>
      <c r="N176" s="103">
        <v>68</v>
      </c>
      <c r="O176" s="103" t="s">
        <v>63</v>
      </c>
      <c r="P176" s="98" t="s">
        <v>63</v>
      </c>
      <c r="Q176" s="328">
        <v>662</v>
      </c>
      <c r="R176" s="270" t="s">
        <v>24</v>
      </c>
      <c r="S176" s="270" t="s">
        <v>53</v>
      </c>
      <c r="T176" s="206" t="s">
        <v>1417</v>
      </c>
      <c r="U176" s="206" t="s">
        <v>1417</v>
      </c>
      <c r="V176" s="103" t="s">
        <v>29</v>
      </c>
      <c r="W176" s="31"/>
    </row>
    <row r="177" spans="1:23" ht="36">
      <c r="A177" s="103" t="s">
        <v>825</v>
      </c>
      <c r="B177" s="103" t="s">
        <v>807</v>
      </c>
      <c r="C177" s="103" t="s">
        <v>28</v>
      </c>
      <c r="D177" s="103" t="s">
        <v>826</v>
      </c>
      <c r="E177" s="206" t="s">
        <v>1289</v>
      </c>
      <c r="F177" s="206" t="s">
        <v>1289</v>
      </c>
      <c r="G177" s="270" t="s">
        <v>10</v>
      </c>
      <c r="H177" s="103" t="s">
        <v>827</v>
      </c>
      <c r="I177" s="103" t="s">
        <v>14</v>
      </c>
      <c r="J177" s="328" t="s">
        <v>18</v>
      </c>
      <c r="K177" s="103" t="s">
        <v>19</v>
      </c>
      <c r="L177" s="327">
        <v>3800</v>
      </c>
      <c r="M177" s="327">
        <v>1520</v>
      </c>
      <c r="N177" s="103">
        <v>40</v>
      </c>
      <c r="O177" s="103" t="s">
        <v>63</v>
      </c>
      <c r="P177" s="98" t="s">
        <v>63</v>
      </c>
      <c r="Q177" s="328">
        <v>15164</v>
      </c>
      <c r="R177" s="270" t="s">
        <v>24</v>
      </c>
      <c r="S177" s="270" t="s">
        <v>53</v>
      </c>
      <c r="T177" s="206" t="s">
        <v>1417</v>
      </c>
      <c r="U177" s="206" t="s">
        <v>1417</v>
      </c>
      <c r="V177" s="103" t="s">
        <v>29</v>
      </c>
      <c r="W177" s="31"/>
    </row>
    <row r="178" spans="1:23" ht="24">
      <c r="A178" s="103" t="s">
        <v>874</v>
      </c>
      <c r="B178" s="103" t="s">
        <v>807</v>
      </c>
      <c r="C178" s="242" t="s">
        <v>1300</v>
      </c>
      <c r="D178" s="242" t="s">
        <v>1300</v>
      </c>
      <c r="E178" s="206" t="s">
        <v>1289</v>
      </c>
      <c r="F178" s="206" t="s">
        <v>1289</v>
      </c>
      <c r="G178" s="242" t="s">
        <v>1300</v>
      </c>
      <c r="H178" s="242" t="s">
        <v>1300</v>
      </c>
      <c r="I178" s="242" t="s">
        <v>1300</v>
      </c>
      <c r="J178" s="270" t="s">
        <v>18</v>
      </c>
      <c r="K178" s="270" t="s">
        <v>19</v>
      </c>
      <c r="L178" s="327">
        <v>600</v>
      </c>
      <c r="M178" s="327">
        <v>360</v>
      </c>
      <c r="N178" s="103">
        <v>60</v>
      </c>
      <c r="O178" s="103" t="s">
        <v>63</v>
      </c>
      <c r="P178" s="242" t="s">
        <v>1300</v>
      </c>
      <c r="Q178" s="328">
        <v>7468</v>
      </c>
      <c r="R178" s="270" t="s">
        <v>210</v>
      </c>
      <c r="S178" s="242" t="s">
        <v>1300</v>
      </c>
      <c r="T178" s="242" t="s">
        <v>1300</v>
      </c>
      <c r="U178" s="242" t="s">
        <v>1300</v>
      </c>
      <c r="V178" s="206" t="s">
        <v>1417</v>
      </c>
      <c r="W178" s="31"/>
    </row>
    <row r="179" spans="1:23" ht="36">
      <c r="A179" s="98" t="s">
        <v>668</v>
      </c>
      <c r="B179" s="98" t="s">
        <v>1243</v>
      </c>
      <c r="C179" s="98" t="s">
        <v>908</v>
      </c>
      <c r="D179" s="98" t="s">
        <v>669</v>
      </c>
      <c r="E179" s="206" t="s">
        <v>1289</v>
      </c>
      <c r="F179" s="206" t="s">
        <v>1289</v>
      </c>
      <c r="G179" s="242" t="s">
        <v>11</v>
      </c>
      <c r="H179" s="98" t="s">
        <v>612</v>
      </c>
      <c r="I179" s="103" t="s">
        <v>15</v>
      </c>
      <c r="J179" s="292" t="s">
        <v>18</v>
      </c>
      <c r="K179" s="292" t="s">
        <v>612</v>
      </c>
      <c r="L179" s="243">
        <v>22</v>
      </c>
      <c r="M179" s="243">
        <v>21</v>
      </c>
      <c r="N179" s="243">
        <v>95.454545454545453</v>
      </c>
      <c r="O179" s="327" t="s">
        <v>62</v>
      </c>
      <c r="P179" s="98" t="s">
        <v>63</v>
      </c>
      <c r="Q179" s="238">
        <v>1140.3699999999999</v>
      </c>
      <c r="R179" s="98" t="s">
        <v>24</v>
      </c>
      <c r="S179" s="103" t="s">
        <v>1447</v>
      </c>
      <c r="T179" s="210" t="s">
        <v>1417</v>
      </c>
      <c r="U179" s="206" t="s">
        <v>1417</v>
      </c>
      <c r="V179" s="335" t="s">
        <v>633</v>
      </c>
      <c r="W179" s="31"/>
    </row>
    <row r="180" spans="1:23">
      <c r="A180" s="325" t="s">
        <v>1352</v>
      </c>
      <c r="B180" s="98" t="s">
        <v>1309</v>
      </c>
      <c r="C180" s="98" t="s">
        <v>1427</v>
      </c>
      <c r="D180" s="206" t="s">
        <v>1289</v>
      </c>
      <c r="E180" s="206" t="s">
        <v>1289</v>
      </c>
      <c r="F180" s="206" t="s">
        <v>1289</v>
      </c>
      <c r="G180" s="206" t="s">
        <v>1289</v>
      </c>
      <c r="H180" s="206" t="s">
        <v>1418</v>
      </c>
      <c r="I180" s="103" t="s">
        <v>1428</v>
      </c>
      <c r="J180" s="103" t="s">
        <v>18</v>
      </c>
      <c r="K180" s="103" t="s">
        <v>19</v>
      </c>
      <c r="L180" s="103">
        <v>60</v>
      </c>
      <c r="M180" s="103">
        <v>60</v>
      </c>
      <c r="N180" s="206" t="s">
        <v>1289</v>
      </c>
      <c r="O180" s="327" t="s">
        <v>62</v>
      </c>
      <c r="P180" s="206" t="s">
        <v>1289</v>
      </c>
      <c r="Q180" s="238">
        <v>298.17150720000001</v>
      </c>
      <c r="R180" s="206" t="s">
        <v>1289</v>
      </c>
      <c r="S180" s="325" t="s">
        <v>31</v>
      </c>
      <c r="T180" s="210" t="s">
        <v>1417</v>
      </c>
      <c r="U180" s="325" t="s">
        <v>1429</v>
      </c>
      <c r="V180" s="325" t="s">
        <v>1430</v>
      </c>
      <c r="W180" s="31"/>
    </row>
    <row r="181" spans="1:23" ht="48">
      <c r="A181" s="98" t="s">
        <v>670</v>
      </c>
      <c r="B181" s="98" t="s">
        <v>1243</v>
      </c>
      <c r="C181" s="98" t="s">
        <v>908</v>
      </c>
      <c r="D181" s="98" t="s">
        <v>671</v>
      </c>
      <c r="E181" s="206" t="s">
        <v>1289</v>
      </c>
      <c r="F181" s="324" t="s">
        <v>1299</v>
      </c>
      <c r="G181" s="242" t="s">
        <v>11</v>
      </c>
      <c r="H181" s="98" t="s">
        <v>612</v>
      </c>
      <c r="I181" s="103" t="s">
        <v>15</v>
      </c>
      <c r="J181" s="292" t="s">
        <v>18</v>
      </c>
      <c r="K181" s="292" t="s">
        <v>612</v>
      </c>
      <c r="L181" s="243">
        <v>22</v>
      </c>
      <c r="M181" s="243">
        <v>22</v>
      </c>
      <c r="N181" s="243">
        <v>100</v>
      </c>
      <c r="O181" s="327" t="s">
        <v>62</v>
      </c>
      <c r="P181" s="98" t="s">
        <v>63</v>
      </c>
      <c r="Q181" s="238">
        <v>1303.28</v>
      </c>
      <c r="R181" s="98" t="s">
        <v>24</v>
      </c>
      <c r="S181" s="98" t="s">
        <v>25</v>
      </c>
      <c r="T181" s="210" t="s">
        <v>1417</v>
      </c>
      <c r="U181" s="206" t="s">
        <v>1417</v>
      </c>
      <c r="V181" s="98" t="s">
        <v>613</v>
      </c>
      <c r="W181" s="31"/>
    </row>
    <row r="182" spans="1:23" ht="48">
      <c r="A182" s="242" t="s">
        <v>1212</v>
      </c>
      <c r="B182" s="98" t="s">
        <v>1202</v>
      </c>
      <c r="C182" s="98" t="s">
        <v>371</v>
      </c>
      <c r="D182" s="103" t="s">
        <v>1213</v>
      </c>
      <c r="E182" s="330" t="s">
        <v>1299</v>
      </c>
      <c r="F182" s="206" t="s">
        <v>1289</v>
      </c>
      <c r="G182" s="242" t="s">
        <v>8</v>
      </c>
      <c r="H182" s="206" t="s">
        <v>1418</v>
      </c>
      <c r="I182" s="103" t="s">
        <v>852</v>
      </c>
      <c r="J182" s="98" t="s">
        <v>18</v>
      </c>
      <c r="K182" s="98" t="s">
        <v>883</v>
      </c>
      <c r="L182" s="243">
        <v>23800</v>
      </c>
      <c r="M182" s="243">
        <v>20161</v>
      </c>
      <c r="N182" s="103">
        <v>85</v>
      </c>
      <c r="O182" s="327" t="s">
        <v>62</v>
      </c>
      <c r="P182" s="98" t="s">
        <v>62</v>
      </c>
      <c r="Q182" s="272" t="s">
        <v>1491</v>
      </c>
      <c r="R182" s="98" t="s">
        <v>24</v>
      </c>
      <c r="S182" s="270" t="s">
        <v>1214</v>
      </c>
      <c r="T182" s="325">
        <v>2013</v>
      </c>
      <c r="U182" s="242" t="s">
        <v>111</v>
      </c>
      <c r="V182" s="244" t="s">
        <v>1215</v>
      </c>
      <c r="W182" s="31"/>
    </row>
    <row r="183" spans="1:23" ht="96">
      <c r="A183" s="242" t="s">
        <v>1057</v>
      </c>
      <c r="B183" s="98" t="s">
        <v>1031</v>
      </c>
      <c r="C183" s="98" t="s">
        <v>371</v>
      </c>
      <c r="D183" s="103" t="s">
        <v>1058</v>
      </c>
      <c r="E183" s="330" t="s">
        <v>1299</v>
      </c>
      <c r="F183" s="324" t="s">
        <v>1299</v>
      </c>
      <c r="G183" s="242" t="s">
        <v>10</v>
      </c>
      <c r="H183" s="206" t="s">
        <v>1418</v>
      </c>
      <c r="I183" s="103" t="s">
        <v>1059</v>
      </c>
      <c r="J183" s="98" t="s">
        <v>18</v>
      </c>
      <c r="K183" s="98" t="s">
        <v>1060</v>
      </c>
      <c r="L183" s="243">
        <v>12500</v>
      </c>
      <c r="M183" s="243">
        <v>8000</v>
      </c>
      <c r="N183" s="103">
        <v>64</v>
      </c>
      <c r="O183" s="327" t="s">
        <v>62</v>
      </c>
      <c r="P183" s="98" t="s">
        <v>63</v>
      </c>
      <c r="Q183" s="243" t="s">
        <v>1492</v>
      </c>
      <c r="R183" s="98" t="s">
        <v>24</v>
      </c>
      <c r="S183" s="98" t="s">
        <v>25</v>
      </c>
      <c r="T183" s="325">
        <v>1991</v>
      </c>
      <c r="U183" s="242">
        <v>2015</v>
      </c>
      <c r="V183" s="244" t="s">
        <v>1061</v>
      </c>
      <c r="W183" s="31"/>
    </row>
    <row r="184" spans="1:23" ht="24">
      <c r="A184" s="103" t="s">
        <v>859</v>
      </c>
      <c r="B184" s="103" t="s">
        <v>807</v>
      </c>
      <c r="C184" s="242" t="s">
        <v>1300</v>
      </c>
      <c r="D184" s="242" t="s">
        <v>1300</v>
      </c>
      <c r="E184" s="206" t="s">
        <v>1289</v>
      </c>
      <c r="F184" s="206" t="s">
        <v>1289</v>
      </c>
      <c r="G184" s="242" t="s">
        <v>1300</v>
      </c>
      <c r="H184" s="242" t="s">
        <v>1300</v>
      </c>
      <c r="I184" s="242" t="s">
        <v>1300</v>
      </c>
      <c r="J184" s="103" t="s">
        <v>18</v>
      </c>
      <c r="K184" s="103" t="s">
        <v>815</v>
      </c>
      <c r="L184" s="251">
        <v>13</v>
      </c>
      <c r="M184" s="251">
        <v>10</v>
      </c>
      <c r="N184" s="103">
        <v>77</v>
      </c>
      <c r="O184" s="103" t="s">
        <v>63</v>
      </c>
      <c r="P184" s="242" t="s">
        <v>1300</v>
      </c>
      <c r="Q184" s="252">
        <v>25</v>
      </c>
      <c r="R184" s="270" t="s">
        <v>210</v>
      </c>
      <c r="S184" s="242" t="s">
        <v>1300</v>
      </c>
      <c r="T184" s="242" t="s">
        <v>1300</v>
      </c>
      <c r="U184" s="242" t="s">
        <v>1300</v>
      </c>
      <c r="V184" s="206" t="s">
        <v>1417</v>
      </c>
      <c r="W184" s="31"/>
    </row>
    <row r="185" spans="1:23" ht="24">
      <c r="A185" s="325" t="s">
        <v>1353</v>
      </c>
      <c r="B185" s="98" t="s">
        <v>1309</v>
      </c>
      <c r="C185" s="242" t="s">
        <v>167</v>
      </c>
      <c r="D185" s="206" t="s">
        <v>1289</v>
      </c>
      <c r="E185" s="206" t="s">
        <v>1289</v>
      </c>
      <c r="F185" s="206" t="s">
        <v>1289</v>
      </c>
      <c r="G185" s="206" t="s">
        <v>1289</v>
      </c>
      <c r="H185" s="206" t="s">
        <v>1418</v>
      </c>
      <c r="I185" s="103" t="s">
        <v>1482</v>
      </c>
      <c r="J185" s="103" t="s">
        <v>18</v>
      </c>
      <c r="K185" s="103" t="s">
        <v>19</v>
      </c>
      <c r="L185" s="103">
        <v>230</v>
      </c>
      <c r="M185" s="103">
        <v>230</v>
      </c>
      <c r="N185" s="206" t="s">
        <v>1289</v>
      </c>
      <c r="O185" s="327" t="s">
        <v>62</v>
      </c>
      <c r="P185" s="206" t="s">
        <v>1289</v>
      </c>
      <c r="Q185" s="238">
        <v>1721.6625000000001</v>
      </c>
      <c r="R185" s="206" t="s">
        <v>1289</v>
      </c>
      <c r="S185" s="325" t="s">
        <v>53</v>
      </c>
      <c r="T185" s="210" t="s">
        <v>1417</v>
      </c>
      <c r="U185" s="325" t="s">
        <v>1429</v>
      </c>
      <c r="V185" s="325" t="s">
        <v>1430</v>
      </c>
      <c r="W185" s="31"/>
    </row>
    <row r="186" spans="1:23" ht="60">
      <c r="A186" s="273" t="s">
        <v>414</v>
      </c>
      <c r="B186" s="98" t="s">
        <v>1129</v>
      </c>
      <c r="C186" s="273" t="s">
        <v>23</v>
      </c>
      <c r="D186" s="273" t="s">
        <v>415</v>
      </c>
      <c r="E186" s="324" t="s">
        <v>1299</v>
      </c>
      <c r="F186" s="324" t="s">
        <v>1299</v>
      </c>
      <c r="G186" s="242" t="s">
        <v>8</v>
      </c>
      <c r="H186" s="273" t="s">
        <v>1130</v>
      </c>
      <c r="I186" s="103" t="s">
        <v>852</v>
      </c>
      <c r="J186" s="292" t="s">
        <v>18</v>
      </c>
      <c r="K186" s="292" t="s">
        <v>19</v>
      </c>
      <c r="L186" s="333">
        <v>90</v>
      </c>
      <c r="M186" s="333">
        <v>90</v>
      </c>
      <c r="N186" s="103">
        <v>100</v>
      </c>
      <c r="O186" s="103" t="s">
        <v>63</v>
      </c>
      <c r="P186" s="98" t="s">
        <v>63</v>
      </c>
      <c r="Q186" s="334">
        <v>434.47499999999997</v>
      </c>
      <c r="R186" s="98" t="s">
        <v>24</v>
      </c>
      <c r="S186" s="98" t="s">
        <v>25</v>
      </c>
      <c r="T186" s="325" t="s">
        <v>47</v>
      </c>
      <c r="U186" s="206" t="s">
        <v>1417</v>
      </c>
      <c r="V186" s="335" t="s">
        <v>1131</v>
      </c>
      <c r="W186" s="31"/>
    </row>
    <row r="187" spans="1:23" ht="60">
      <c r="A187" s="273" t="s">
        <v>414</v>
      </c>
      <c r="B187" s="98" t="s">
        <v>1129</v>
      </c>
      <c r="C187" s="273" t="s">
        <v>23</v>
      </c>
      <c r="D187" s="273" t="s">
        <v>415</v>
      </c>
      <c r="E187" s="324" t="s">
        <v>1299</v>
      </c>
      <c r="F187" s="324" t="s">
        <v>1299</v>
      </c>
      <c r="G187" s="242" t="s">
        <v>8</v>
      </c>
      <c r="H187" s="273" t="s">
        <v>1130</v>
      </c>
      <c r="I187" s="103" t="s">
        <v>852</v>
      </c>
      <c r="J187" s="292" t="s">
        <v>18</v>
      </c>
      <c r="K187" s="98" t="s">
        <v>883</v>
      </c>
      <c r="L187" s="333">
        <v>60</v>
      </c>
      <c r="M187" s="333">
        <v>60</v>
      </c>
      <c r="N187" s="103">
        <v>100</v>
      </c>
      <c r="O187" s="103" t="s">
        <v>63</v>
      </c>
      <c r="P187" s="98" t="s">
        <v>63</v>
      </c>
      <c r="Q187" s="351" t="s">
        <v>1493</v>
      </c>
      <c r="R187" s="98" t="s">
        <v>24</v>
      </c>
      <c r="S187" s="98" t="s">
        <v>25</v>
      </c>
      <c r="T187" s="325" t="s">
        <v>47</v>
      </c>
      <c r="U187" s="206" t="s">
        <v>1417</v>
      </c>
      <c r="V187" s="335" t="s">
        <v>1131</v>
      </c>
      <c r="W187" s="31"/>
    </row>
    <row r="188" spans="1:23" ht="78.75" customHeight="1">
      <c r="A188" s="273" t="s">
        <v>416</v>
      </c>
      <c r="B188" s="98" t="s">
        <v>1129</v>
      </c>
      <c r="C188" s="273" t="s">
        <v>23</v>
      </c>
      <c r="D188" s="273" t="s">
        <v>417</v>
      </c>
      <c r="E188" s="206" t="s">
        <v>1289</v>
      </c>
      <c r="F188" s="206" t="s">
        <v>1289</v>
      </c>
      <c r="G188" s="242" t="s">
        <v>8</v>
      </c>
      <c r="H188" s="352" t="s">
        <v>1132</v>
      </c>
      <c r="I188" s="103" t="s">
        <v>14</v>
      </c>
      <c r="J188" s="292" t="s">
        <v>18</v>
      </c>
      <c r="K188" s="292" t="s">
        <v>19</v>
      </c>
      <c r="L188" s="333">
        <v>7251.5</v>
      </c>
      <c r="M188" s="333">
        <v>2206</v>
      </c>
      <c r="N188" s="103">
        <v>30</v>
      </c>
      <c r="O188" s="103" t="s">
        <v>63</v>
      </c>
      <c r="P188" s="98" t="s">
        <v>63</v>
      </c>
      <c r="Q188" s="334">
        <v>10915.701624999998</v>
      </c>
      <c r="R188" s="98" t="s">
        <v>24</v>
      </c>
      <c r="S188" s="273" t="s">
        <v>37</v>
      </c>
      <c r="T188" s="325">
        <v>2010</v>
      </c>
      <c r="U188" s="206" t="s">
        <v>1417</v>
      </c>
      <c r="V188" s="335" t="s">
        <v>1131</v>
      </c>
      <c r="W188" s="31"/>
    </row>
    <row r="189" spans="1:23" ht="68.25" customHeight="1">
      <c r="A189" s="273" t="s">
        <v>416</v>
      </c>
      <c r="B189" s="98" t="s">
        <v>1129</v>
      </c>
      <c r="C189" s="98" t="s">
        <v>23</v>
      </c>
      <c r="D189" s="273" t="s">
        <v>417</v>
      </c>
      <c r="E189" s="206" t="s">
        <v>1289</v>
      </c>
      <c r="F189" s="206" t="s">
        <v>1289</v>
      </c>
      <c r="G189" s="242" t="s">
        <v>8</v>
      </c>
      <c r="H189" s="98" t="s">
        <v>429</v>
      </c>
      <c r="I189" s="103" t="s">
        <v>14</v>
      </c>
      <c r="J189" s="292" t="s">
        <v>18</v>
      </c>
      <c r="K189" s="98" t="s">
        <v>883</v>
      </c>
      <c r="L189" s="243">
        <v>78761.75</v>
      </c>
      <c r="M189" s="243">
        <v>2031.25</v>
      </c>
      <c r="N189" s="103">
        <v>3</v>
      </c>
      <c r="O189" s="103" t="s">
        <v>63</v>
      </c>
      <c r="P189" s="98" t="s">
        <v>63</v>
      </c>
      <c r="Q189" s="272" t="s">
        <v>1494</v>
      </c>
      <c r="R189" s="98" t="s">
        <v>24</v>
      </c>
      <c r="S189" s="98" t="s">
        <v>37</v>
      </c>
      <c r="T189" s="210" t="s">
        <v>1417</v>
      </c>
      <c r="U189" s="206" t="s">
        <v>1417</v>
      </c>
      <c r="V189" s="335" t="s">
        <v>1131</v>
      </c>
      <c r="W189" s="31"/>
    </row>
    <row r="190" spans="1:23" ht="24">
      <c r="A190" s="98" t="s">
        <v>257</v>
      </c>
      <c r="B190" s="98" t="s">
        <v>1295</v>
      </c>
      <c r="C190" s="98" t="s">
        <v>27</v>
      </c>
      <c r="D190" s="206" t="s">
        <v>1289</v>
      </c>
      <c r="E190" s="206" t="s">
        <v>1289</v>
      </c>
      <c r="F190" s="206" t="s">
        <v>1289</v>
      </c>
      <c r="G190" s="242" t="s">
        <v>10</v>
      </c>
      <c r="H190" s="206" t="s">
        <v>1418</v>
      </c>
      <c r="I190" s="217" t="s">
        <v>1289</v>
      </c>
      <c r="J190" s="292" t="s">
        <v>18</v>
      </c>
      <c r="K190" s="98" t="s">
        <v>612</v>
      </c>
      <c r="L190" s="243">
        <v>152</v>
      </c>
      <c r="M190" s="243">
        <v>76</v>
      </c>
      <c r="N190" s="103">
        <v>50</v>
      </c>
      <c r="O190" s="103" t="s">
        <v>63</v>
      </c>
      <c r="P190" s="98" t="s">
        <v>63</v>
      </c>
      <c r="Q190" s="287">
        <v>800</v>
      </c>
      <c r="R190" s="98" t="s">
        <v>24</v>
      </c>
      <c r="S190" s="98" t="s">
        <v>25</v>
      </c>
      <c r="T190" s="210" t="s">
        <v>1417</v>
      </c>
      <c r="U190" s="206" t="s">
        <v>1417</v>
      </c>
      <c r="V190" s="244" t="s">
        <v>215</v>
      </c>
      <c r="W190" s="31"/>
    </row>
    <row r="191" spans="1:23" ht="62.25" customHeight="1">
      <c r="A191" s="325" t="s">
        <v>672</v>
      </c>
      <c r="B191" s="98" t="s">
        <v>1243</v>
      </c>
      <c r="C191" s="98" t="s">
        <v>908</v>
      </c>
      <c r="D191" s="98" t="s">
        <v>673</v>
      </c>
      <c r="E191" s="206" t="s">
        <v>1289</v>
      </c>
      <c r="F191" s="324" t="s">
        <v>1299</v>
      </c>
      <c r="G191" s="242" t="s">
        <v>11</v>
      </c>
      <c r="H191" s="98" t="s">
        <v>619</v>
      </c>
      <c r="I191" s="103" t="s">
        <v>15</v>
      </c>
      <c r="J191" s="292" t="s">
        <v>18</v>
      </c>
      <c r="K191" s="292" t="s">
        <v>612</v>
      </c>
      <c r="L191" s="243">
        <v>22</v>
      </c>
      <c r="M191" s="243">
        <v>22</v>
      </c>
      <c r="N191" s="243">
        <v>100</v>
      </c>
      <c r="O191" s="327" t="s">
        <v>62</v>
      </c>
      <c r="P191" s="98" t="s">
        <v>63</v>
      </c>
      <c r="Q191" s="238">
        <v>1140.3699999999999</v>
      </c>
      <c r="R191" s="98" t="s">
        <v>24</v>
      </c>
      <c r="S191" s="325" t="s">
        <v>37</v>
      </c>
      <c r="T191" s="210" t="s">
        <v>1417</v>
      </c>
      <c r="U191" s="206" t="s">
        <v>1417</v>
      </c>
      <c r="V191" s="98" t="s">
        <v>613</v>
      </c>
      <c r="W191" s="31"/>
    </row>
    <row r="192" spans="1:23" ht="24">
      <c r="A192" s="325" t="s">
        <v>1355</v>
      </c>
      <c r="B192" s="98" t="s">
        <v>1309</v>
      </c>
      <c r="C192" s="98" t="s">
        <v>1495</v>
      </c>
      <c r="D192" s="206" t="s">
        <v>1289</v>
      </c>
      <c r="E192" s="206" t="s">
        <v>1289</v>
      </c>
      <c r="F192" s="206" t="s">
        <v>1289</v>
      </c>
      <c r="G192" s="206" t="s">
        <v>1289</v>
      </c>
      <c r="H192" s="206" t="s">
        <v>1418</v>
      </c>
      <c r="I192" s="103" t="s">
        <v>1496</v>
      </c>
      <c r="J192" s="103" t="s">
        <v>18</v>
      </c>
      <c r="K192" s="103" t="s">
        <v>19</v>
      </c>
      <c r="L192" s="103">
        <v>8388</v>
      </c>
      <c r="M192" s="103">
        <v>2800</v>
      </c>
      <c r="N192" s="206" t="s">
        <v>1289</v>
      </c>
      <c r="O192" s="327" t="s">
        <v>62</v>
      </c>
      <c r="P192" s="206" t="s">
        <v>1289</v>
      </c>
      <c r="Q192" s="238">
        <v>21829.5</v>
      </c>
      <c r="R192" s="206" t="s">
        <v>1289</v>
      </c>
      <c r="S192" s="325" t="s">
        <v>31</v>
      </c>
      <c r="T192" s="206" t="s">
        <v>1289</v>
      </c>
      <c r="U192" s="325" t="s">
        <v>1429</v>
      </c>
      <c r="V192" s="325" t="s">
        <v>1497</v>
      </c>
      <c r="W192" s="31"/>
    </row>
    <row r="193" spans="1:23" ht="84">
      <c r="A193" s="98" t="s">
        <v>1219</v>
      </c>
      <c r="B193" s="98" t="s">
        <v>1202</v>
      </c>
      <c r="C193" s="98" t="s">
        <v>60</v>
      </c>
      <c r="D193" s="103" t="s">
        <v>1220</v>
      </c>
      <c r="E193" s="330" t="s">
        <v>1299</v>
      </c>
      <c r="F193" s="206" t="s">
        <v>1289</v>
      </c>
      <c r="G193" s="242" t="s">
        <v>8</v>
      </c>
      <c r="H193" s="206" t="s">
        <v>1418</v>
      </c>
      <c r="I193" s="103" t="s">
        <v>852</v>
      </c>
      <c r="J193" s="98" t="s">
        <v>18</v>
      </c>
      <c r="K193" s="98" t="s">
        <v>1060</v>
      </c>
      <c r="L193" s="243">
        <v>1400</v>
      </c>
      <c r="M193" s="243">
        <v>882</v>
      </c>
      <c r="N193" s="103">
        <v>63</v>
      </c>
      <c r="O193" s="103" t="s">
        <v>63</v>
      </c>
      <c r="P193" s="98" t="s">
        <v>63</v>
      </c>
      <c r="Q193" s="243" t="s">
        <v>1498</v>
      </c>
      <c r="R193" s="98" t="s">
        <v>24</v>
      </c>
      <c r="S193" s="325" t="s">
        <v>1422</v>
      </c>
      <c r="T193" s="325">
        <v>38899</v>
      </c>
      <c r="U193" s="98">
        <v>2015</v>
      </c>
      <c r="V193" s="244" t="s">
        <v>1209</v>
      </c>
      <c r="W193" s="31"/>
    </row>
    <row r="194" spans="1:23" ht="24">
      <c r="A194" s="103" t="s">
        <v>145</v>
      </c>
      <c r="B194" s="98" t="s">
        <v>960</v>
      </c>
      <c r="C194" s="242" t="s">
        <v>28</v>
      </c>
      <c r="D194" s="103" t="s">
        <v>962</v>
      </c>
      <c r="E194" s="206" t="s">
        <v>1289</v>
      </c>
      <c r="F194" s="206" t="s">
        <v>1289</v>
      </c>
      <c r="G194" s="242" t="s">
        <v>8</v>
      </c>
      <c r="H194" s="103" t="s">
        <v>121</v>
      </c>
      <c r="I194" s="103" t="s">
        <v>15</v>
      </c>
      <c r="J194" s="292" t="s">
        <v>18</v>
      </c>
      <c r="K194" s="292" t="s">
        <v>19</v>
      </c>
      <c r="L194" s="251">
        <v>4</v>
      </c>
      <c r="M194" s="251">
        <v>4</v>
      </c>
      <c r="N194" s="103">
        <v>100</v>
      </c>
      <c r="O194" s="327" t="s">
        <v>62</v>
      </c>
      <c r="P194" s="98" t="s">
        <v>63</v>
      </c>
      <c r="Q194" s="252">
        <v>6.7466666666666661</v>
      </c>
      <c r="R194" s="98" t="s">
        <v>24</v>
      </c>
      <c r="S194" s="98" t="s">
        <v>31</v>
      </c>
      <c r="T194" s="210" t="s">
        <v>1417</v>
      </c>
      <c r="U194" s="206" t="s">
        <v>1417</v>
      </c>
      <c r="V194" s="329" t="s">
        <v>961</v>
      </c>
      <c r="W194" s="31"/>
    </row>
    <row r="195" spans="1:23" ht="36">
      <c r="A195" s="103" t="s">
        <v>1005</v>
      </c>
      <c r="B195" s="98" t="s">
        <v>966</v>
      </c>
      <c r="C195" s="242" t="s">
        <v>1300</v>
      </c>
      <c r="D195" s="242" t="s">
        <v>1300</v>
      </c>
      <c r="E195" s="206" t="s">
        <v>1289</v>
      </c>
      <c r="F195" s="206" t="s">
        <v>1289</v>
      </c>
      <c r="G195" s="242" t="s">
        <v>1300</v>
      </c>
      <c r="H195" s="242" t="s">
        <v>1300</v>
      </c>
      <c r="I195" s="242" t="s">
        <v>1300</v>
      </c>
      <c r="J195" s="270" t="s">
        <v>18</v>
      </c>
      <c r="K195" s="270" t="s">
        <v>19</v>
      </c>
      <c r="L195" s="327">
        <v>1355</v>
      </c>
      <c r="M195" s="327">
        <v>1355</v>
      </c>
      <c r="N195" s="103">
        <v>100</v>
      </c>
      <c r="O195" s="103" t="s">
        <v>63</v>
      </c>
      <c r="P195" s="206" t="s">
        <v>1289</v>
      </c>
      <c r="Q195" s="328">
        <v>3995.96</v>
      </c>
      <c r="R195" s="270" t="s">
        <v>210</v>
      </c>
      <c r="S195" s="242" t="s">
        <v>1300</v>
      </c>
      <c r="T195" s="325" t="s">
        <v>1300</v>
      </c>
      <c r="U195" s="242" t="s">
        <v>1300</v>
      </c>
      <c r="V195" s="236" t="s">
        <v>1417</v>
      </c>
      <c r="W195" s="31"/>
    </row>
    <row r="196" spans="1:23" ht="24">
      <c r="A196" s="242" t="s">
        <v>454</v>
      </c>
      <c r="B196" s="98" t="s">
        <v>1172</v>
      </c>
      <c r="C196" s="242" t="s">
        <v>1300</v>
      </c>
      <c r="D196" s="242" t="s">
        <v>1300</v>
      </c>
      <c r="E196" s="206" t="s">
        <v>1289</v>
      </c>
      <c r="F196" s="206" t="s">
        <v>1289</v>
      </c>
      <c r="G196" s="242" t="s">
        <v>1300</v>
      </c>
      <c r="H196" s="242" t="s">
        <v>1300</v>
      </c>
      <c r="I196" s="242" t="s">
        <v>1300</v>
      </c>
      <c r="J196" s="98" t="s">
        <v>18</v>
      </c>
      <c r="K196" s="98" t="s">
        <v>883</v>
      </c>
      <c r="L196" s="251">
        <v>692</v>
      </c>
      <c r="M196" s="251">
        <v>447</v>
      </c>
      <c r="N196" s="103">
        <v>65</v>
      </c>
      <c r="O196" s="103" t="s">
        <v>63</v>
      </c>
      <c r="P196" s="206" t="s">
        <v>1289</v>
      </c>
      <c r="Q196" s="251" t="s">
        <v>1499</v>
      </c>
      <c r="R196" s="270" t="s">
        <v>210</v>
      </c>
      <c r="S196" s="242" t="s">
        <v>1300</v>
      </c>
      <c r="T196" s="325" t="s">
        <v>1300</v>
      </c>
      <c r="U196" s="242" t="s">
        <v>1300</v>
      </c>
      <c r="V196" s="103" t="s">
        <v>1183</v>
      </c>
      <c r="W196" s="31"/>
    </row>
    <row r="197" spans="1:23" ht="36">
      <c r="A197" s="98" t="s">
        <v>461</v>
      </c>
      <c r="B197" s="98" t="s">
        <v>1194</v>
      </c>
      <c r="C197" s="98" t="s">
        <v>334</v>
      </c>
      <c r="D197" s="242" t="s">
        <v>463</v>
      </c>
      <c r="E197" s="206" t="s">
        <v>1289</v>
      </c>
      <c r="F197" s="206" t="s">
        <v>1289</v>
      </c>
      <c r="G197" s="242" t="s">
        <v>9</v>
      </c>
      <c r="H197" s="242" t="s">
        <v>464</v>
      </c>
      <c r="I197" s="103" t="s">
        <v>13</v>
      </c>
      <c r="J197" s="292" t="s">
        <v>18</v>
      </c>
      <c r="K197" s="292" t="s">
        <v>19</v>
      </c>
      <c r="L197" s="293">
        <v>1497</v>
      </c>
      <c r="M197" s="243">
        <v>100</v>
      </c>
      <c r="N197" s="103">
        <v>7</v>
      </c>
      <c r="O197" s="103" t="s">
        <v>63</v>
      </c>
      <c r="P197" s="98" t="s">
        <v>63</v>
      </c>
      <c r="Q197" s="282">
        <v>384</v>
      </c>
      <c r="R197" s="98" t="s">
        <v>24</v>
      </c>
      <c r="S197" s="98" t="s">
        <v>25</v>
      </c>
      <c r="T197" s="210" t="s">
        <v>1417</v>
      </c>
      <c r="U197" s="206" t="s">
        <v>1417</v>
      </c>
      <c r="V197" s="335" t="s">
        <v>465</v>
      </c>
      <c r="W197" s="31"/>
    </row>
    <row r="198" spans="1:23" ht="36">
      <c r="A198" s="103" t="s">
        <v>820</v>
      </c>
      <c r="B198" s="103" t="s">
        <v>807</v>
      </c>
      <c r="C198" s="103" t="s">
        <v>28</v>
      </c>
      <c r="D198" s="103" t="s">
        <v>821</v>
      </c>
      <c r="E198" s="206" t="s">
        <v>1289</v>
      </c>
      <c r="F198" s="206" t="s">
        <v>1289</v>
      </c>
      <c r="G198" s="270" t="s">
        <v>9</v>
      </c>
      <c r="H198" s="206" t="s">
        <v>1418</v>
      </c>
      <c r="I198" s="103" t="s">
        <v>15</v>
      </c>
      <c r="J198" s="328" t="s">
        <v>18</v>
      </c>
      <c r="K198" s="103" t="s">
        <v>19</v>
      </c>
      <c r="L198" s="327">
        <v>30000</v>
      </c>
      <c r="M198" s="327">
        <v>990</v>
      </c>
      <c r="N198" s="103">
        <v>3</v>
      </c>
      <c r="O198" s="103" t="s">
        <v>63</v>
      </c>
      <c r="P198" s="98" t="s">
        <v>63</v>
      </c>
      <c r="Q198" s="328">
        <v>10091</v>
      </c>
      <c r="R198" s="270" t="s">
        <v>24</v>
      </c>
      <c r="S198" s="98" t="s">
        <v>25</v>
      </c>
      <c r="T198" s="206" t="s">
        <v>1417</v>
      </c>
      <c r="U198" s="206" t="s">
        <v>1417</v>
      </c>
      <c r="V198" s="103" t="s">
        <v>29</v>
      </c>
      <c r="W198" s="31"/>
    </row>
    <row r="199" spans="1:23" ht="24">
      <c r="A199" s="325" t="s">
        <v>1358</v>
      </c>
      <c r="B199" s="98" t="s">
        <v>1309</v>
      </c>
      <c r="C199" s="98" t="s">
        <v>1478</v>
      </c>
      <c r="D199" s="206" t="s">
        <v>1289</v>
      </c>
      <c r="E199" s="206" t="s">
        <v>1289</v>
      </c>
      <c r="F199" s="206" t="s">
        <v>1289</v>
      </c>
      <c r="G199" s="206" t="s">
        <v>1289</v>
      </c>
      <c r="H199" s="206" t="s">
        <v>1418</v>
      </c>
      <c r="I199" s="103" t="s">
        <v>14</v>
      </c>
      <c r="J199" s="103" t="s">
        <v>18</v>
      </c>
      <c r="K199" s="103" t="s">
        <v>19</v>
      </c>
      <c r="L199" s="103">
        <v>54</v>
      </c>
      <c r="M199" s="103">
        <v>54</v>
      </c>
      <c r="N199" s="206" t="s">
        <v>1289</v>
      </c>
      <c r="O199" s="327" t="s">
        <v>63</v>
      </c>
      <c r="P199" s="206" t="s">
        <v>1289</v>
      </c>
      <c r="Q199" s="238">
        <v>260</v>
      </c>
      <c r="R199" s="206" t="s">
        <v>1289</v>
      </c>
      <c r="S199" s="206" t="s">
        <v>1289</v>
      </c>
      <c r="T199" s="325">
        <v>2015</v>
      </c>
      <c r="U199" s="325" t="s">
        <v>1443</v>
      </c>
      <c r="V199" s="325" t="s">
        <v>1476</v>
      </c>
      <c r="W199" s="31"/>
    </row>
    <row r="200" spans="1:23" ht="38.25" customHeight="1">
      <c r="A200" s="325" t="s">
        <v>1359</v>
      </c>
      <c r="B200" s="98" t="s">
        <v>1309</v>
      </c>
      <c r="C200" s="98" t="s">
        <v>1478</v>
      </c>
      <c r="D200" s="206" t="s">
        <v>1289</v>
      </c>
      <c r="E200" s="206" t="s">
        <v>1289</v>
      </c>
      <c r="F200" s="206" t="s">
        <v>1289</v>
      </c>
      <c r="G200" s="206" t="s">
        <v>1289</v>
      </c>
      <c r="H200" s="206" t="s">
        <v>1418</v>
      </c>
      <c r="I200" s="103" t="s">
        <v>14</v>
      </c>
      <c r="J200" s="103" t="s">
        <v>18</v>
      </c>
      <c r="K200" s="103" t="s">
        <v>19</v>
      </c>
      <c r="L200" s="103">
        <v>68</v>
      </c>
      <c r="M200" s="103">
        <v>68</v>
      </c>
      <c r="N200" s="206" t="s">
        <v>1289</v>
      </c>
      <c r="O200" s="327" t="s">
        <v>63</v>
      </c>
      <c r="P200" s="206" t="s">
        <v>1289</v>
      </c>
      <c r="Q200" s="238">
        <v>327</v>
      </c>
      <c r="R200" s="206" t="s">
        <v>1289</v>
      </c>
      <c r="S200" s="206" t="s">
        <v>1289</v>
      </c>
      <c r="T200" s="325">
        <v>2015</v>
      </c>
      <c r="U200" s="325" t="s">
        <v>1443</v>
      </c>
      <c r="V200" s="325" t="s">
        <v>1476</v>
      </c>
      <c r="W200" s="31"/>
    </row>
    <row r="201" spans="1:23" ht="24">
      <c r="A201" s="325" t="s">
        <v>1360</v>
      </c>
      <c r="B201" s="98" t="s">
        <v>1309</v>
      </c>
      <c r="C201" s="98" t="s">
        <v>1478</v>
      </c>
      <c r="D201" s="206" t="s">
        <v>1289</v>
      </c>
      <c r="E201" s="206" t="s">
        <v>1289</v>
      </c>
      <c r="F201" s="206" t="s">
        <v>1289</v>
      </c>
      <c r="G201" s="206" t="s">
        <v>1289</v>
      </c>
      <c r="H201" s="206" t="s">
        <v>1418</v>
      </c>
      <c r="I201" s="103" t="s">
        <v>14</v>
      </c>
      <c r="J201" s="103" t="s">
        <v>18</v>
      </c>
      <c r="K201" s="103" t="s">
        <v>19</v>
      </c>
      <c r="L201" s="103">
        <v>101</v>
      </c>
      <c r="M201" s="103">
        <v>101</v>
      </c>
      <c r="N201" s="206" t="s">
        <v>1289</v>
      </c>
      <c r="O201" s="327" t="s">
        <v>63</v>
      </c>
      <c r="P201" s="206" t="s">
        <v>1289</v>
      </c>
      <c r="Q201" s="238">
        <v>486</v>
      </c>
      <c r="R201" s="206" t="s">
        <v>1289</v>
      </c>
      <c r="S201" s="206" t="s">
        <v>1289</v>
      </c>
      <c r="T201" s="325">
        <v>2015</v>
      </c>
      <c r="U201" s="325" t="s">
        <v>1443</v>
      </c>
      <c r="V201" s="325" t="s">
        <v>1476</v>
      </c>
      <c r="W201" s="31"/>
    </row>
    <row r="202" spans="1:23" ht="75" customHeight="1">
      <c r="A202" s="98" t="s">
        <v>1225</v>
      </c>
      <c r="B202" s="98" t="s">
        <v>1202</v>
      </c>
      <c r="C202" s="98" t="s">
        <v>854</v>
      </c>
      <c r="D202" s="103" t="s">
        <v>1226</v>
      </c>
      <c r="E202" s="330" t="s">
        <v>1299</v>
      </c>
      <c r="F202" s="324" t="s">
        <v>1299</v>
      </c>
      <c r="G202" s="242" t="s">
        <v>8</v>
      </c>
      <c r="H202" s="206" t="s">
        <v>1418</v>
      </c>
      <c r="I202" s="103" t="s">
        <v>852</v>
      </c>
      <c r="J202" s="98" t="s">
        <v>18</v>
      </c>
      <c r="K202" s="98" t="s">
        <v>881</v>
      </c>
      <c r="L202" s="243" t="s">
        <v>1293</v>
      </c>
      <c r="M202" s="243" t="s">
        <v>1293</v>
      </c>
      <c r="N202" s="103" t="s">
        <v>1293</v>
      </c>
      <c r="O202" s="327" t="s">
        <v>62</v>
      </c>
      <c r="P202" s="98" t="s">
        <v>63</v>
      </c>
      <c r="Q202" s="98" t="s">
        <v>1501</v>
      </c>
      <c r="R202" s="98" t="s">
        <v>24</v>
      </c>
      <c r="S202" s="98" t="s">
        <v>25</v>
      </c>
      <c r="T202" s="325">
        <v>2009</v>
      </c>
      <c r="U202" s="98">
        <v>2014</v>
      </c>
      <c r="V202" s="244" t="s">
        <v>1215</v>
      </c>
      <c r="W202" s="31"/>
    </row>
    <row r="203" spans="1:23" ht="144">
      <c r="A203" s="98" t="s">
        <v>1221</v>
      </c>
      <c r="B203" s="98" t="s">
        <v>1202</v>
      </c>
      <c r="C203" s="98" t="s">
        <v>100</v>
      </c>
      <c r="D203" s="103" t="s">
        <v>1222</v>
      </c>
      <c r="E203" s="330" t="s">
        <v>1299</v>
      </c>
      <c r="F203" s="324" t="s">
        <v>1299</v>
      </c>
      <c r="G203" s="242" t="s">
        <v>8</v>
      </c>
      <c r="H203" s="206" t="s">
        <v>1418</v>
      </c>
      <c r="I203" s="103" t="s">
        <v>1029</v>
      </c>
      <c r="J203" s="98" t="s">
        <v>18</v>
      </c>
      <c r="K203" s="98" t="s">
        <v>883</v>
      </c>
      <c r="L203" s="243" t="s">
        <v>1223</v>
      </c>
      <c r="M203" s="243" t="s">
        <v>1224</v>
      </c>
      <c r="N203" s="347">
        <v>36.371499999999997</v>
      </c>
      <c r="O203" s="327" t="s">
        <v>62</v>
      </c>
      <c r="P203" s="98" t="s">
        <v>340</v>
      </c>
      <c r="Q203" s="243" t="s">
        <v>1502</v>
      </c>
      <c r="R203" s="98" t="s">
        <v>24</v>
      </c>
      <c r="S203" s="98" t="s">
        <v>201</v>
      </c>
      <c r="T203" s="325">
        <v>1961</v>
      </c>
      <c r="U203" s="206" t="s">
        <v>1417</v>
      </c>
      <c r="V203" s="244" t="s">
        <v>1209</v>
      </c>
      <c r="W203" s="31"/>
    </row>
    <row r="204" spans="1:23" ht="69" customHeight="1">
      <c r="A204" s="98" t="s">
        <v>1200</v>
      </c>
      <c r="B204" s="98" t="s">
        <v>1194</v>
      </c>
      <c r="C204" s="242" t="s">
        <v>1300</v>
      </c>
      <c r="D204" s="242" t="s">
        <v>1300</v>
      </c>
      <c r="E204" s="206" t="s">
        <v>1289</v>
      </c>
      <c r="F204" s="206" t="s">
        <v>1289</v>
      </c>
      <c r="G204" s="242" t="s">
        <v>1300</v>
      </c>
      <c r="H204" s="242" t="s">
        <v>1300</v>
      </c>
      <c r="I204" s="242" t="s">
        <v>1300</v>
      </c>
      <c r="J204" s="98" t="s">
        <v>18</v>
      </c>
      <c r="K204" s="98" t="s">
        <v>883</v>
      </c>
      <c r="L204" s="243">
        <v>324</v>
      </c>
      <c r="M204" s="293">
        <v>63</v>
      </c>
      <c r="N204" s="103">
        <v>19</v>
      </c>
      <c r="O204" s="103" t="s">
        <v>63</v>
      </c>
      <c r="P204" s="206" t="s">
        <v>1289</v>
      </c>
      <c r="Q204" s="334" t="s">
        <v>1503</v>
      </c>
      <c r="R204" s="270" t="s">
        <v>210</v>
      </c>
      <c r="S204" s="242" t="s">
        <v>1300</v>
      </c>
      <c r="T204" s="325" t="s">
        <v>1300</v>
      </c>
      <c r="U204" s="242" t="s">
        <v>1300</v>
      </c>
      <c r="V204" s="244" t="s">
        <v>465</v>
      </c>
      <c r="W204" s="31"/>
    </row>
    <row r="205" spans="1:23" ht="36">
      <c r="A205" s="103" t="s">
        <v>38</v>
      </c>
      <c r="B205" s="103" t="s">
        <v>807</v>
      </c>
      <c r="C205" s="103" t="s">
        <v>28</v>
      </c>
      <c r="D205" s="103" t="s">
        <v>808</v>
      </c>
      <c r="E205" s="206" t="s">
        <v>1289</v>
      </c>
      <c r="F205" s="206" t="s">
        <v>1289</v>
      </c>
      <c r="G205" s="103" t="s">
        <v>8</v>
      </c>
      <c r="H205" s="103" t="s">
        <v>39</v>
      </c>
      <c r="I205" s="103" t="s">
        <v>14</v>
      </c>
      <c r="J205" s="328" t="s">
        <v>18</v>
      </c>
      <c r="K205" s="103" t="s">
        <v>19</v>
      </c>
      <c r="L205" s="251">
        <v>9798</v>
      </c>
      <c r="M205" s="251">
        <v>4899</v>
      </c>
      <c r="N205" s="103">
        <v>50</v>
      </c>
      <c r="O205" s="103" t="s">
        <v>63</v>
      </c>
      <c r="P205" s="98" t="s">
        <v>63</v>
      </c>
      <c r="Q205" s="252">
        <v>36915</v>
      </c>
      <c r="R205" s="103" t="s">
        <v>24</v>
      </c>
      <c r="S205" s="98" t="s">
        <v>25</v>
      </c>
      <c r="T205" s="206" t="s">
        <v>1417</v>
      </c>
      <c r="U205" s="206" t="s">
        <v>1417</v>
      </c>
      <c r="V205" s="103" t="s">
        <v>29</v>
      </c>
      <c r="W205" s="31"/>
    </row>
    <row r="206" spans="1:23" ht="70.5" customHeight="1">
      <c r="A206" s="273" t="s">
        <v>418</v>
      </c>
      <c r="B206" s="98" t="s">
        <v>1129</v>
      </c>
      <c r="C206" s="273" t="s">
        <v>60</v>
      </c>
      <c r="D206" s="273" t="s">
        <v>419</v>
      </c>
      <c r="E206" s="206" t="s">
        <v>1289</v>
      </c>
      <c r="F206" s="324" t="s">
        <v>1299</v>
      </c>
      <c r="G206" s="242" t="s">
        <v>8</v>
      </c>
      <c r="H206" s="273" t="s">
        <v>420</v>
      </c>
      <c r="I206" s="103" t="s">
        <v>812</v>
      </c>
      <c r="J206" s="292" t="s">
        <v>18</v>
      </c>
      <c r="K206" s="292" t="s">
        <v>19</v>
      </c>
      <c r="L206" s="206" t="s">
        <v>1417</v>
      </c>
      <c r="M206" s="333">
        <v>29687.916666666668</v>
      </c>
      <c r="N206" s="206" t="s">
        <v>1417</v>
      </c>
      <c r="O206" s="327" t="s">
        <v>62</v>
      </c>
      <c r="P206" s="98" t="s">
        <v>62</v>
      </c>
      <c r="Q206" s="334">
        <v>526510.22672999999</v>
      </c>
      <c r="R206" s="98" t="s">
        <v>24</v>
      </c>
      <c r="S206" s="273" t="s">
        <v>31</v>
      </c>
      <c r="T206" s="210" t="s">
        <v>1417</v>
      </c>
      <c r="U206" s="206" t="s">
        <v>1417</v>
      </c>
      <c r="V206" s="335" t="s">
        <v>1131</v>
      </c>
      <c r="W206" s="31"/>
    </row>
    <row r="207" spans="1:23" ht="45.75" customHeight="1">
      <c r="A207" s="103" t="s">
        <v>839</v>
      </c>
      <c r="B207" s="103" t="s">
        <v>807</v>
      </c>
      <c r="C207" s="103" t="s">
        <v>28</v>
      </c>
      <c r="D207" s="103" t="s">
        <v>34</v>
      </c>
      <c r="E207" s="206" t="s">
        <v>1289</v>
      </c>
      <c r="F207" s="206" t="s">
        <v>1289</v>
      </c>
      <c r="G207" s="270" t="s">
        <v>8</v>
      </c>
      <c r="H207" s="206" t="s">
        <v>1418</v>
      </c>
      <c r="I207" s="103" t="s">
        <v>14</v>
      </c>
      <c r="J207" s="328" t="s">
        <v>18</v>
      </c>
      <c r="K207" s="103" t="s">
        <v>19</v>
      </c>
      <c r="L207" s="327">
        <v>100</v>
      </c>
      <c r="M207" s="327">
        <v>50</v>
      </c>
      <c r="N207" s="103">
        <v>50</v>
      </c>
      <c r="O207" s="103" t="s">
        <v>63</v>
      </c>
      <c r="P207" s="98" t="s">
        <v>63</v>
      </c>
      <c r="Q207" s="328">
        <v>53</v>
      </c>
      <c r="R207" s="270" t="s">
        <v>24</v>
      </c>
      <c r="S207" s="103" t="s">
        <v>1447</v>
      </c>
      <c r="T207" s="270">
        <v>2014</v>
      </c>
      <c r="U207" s="206" t="s">
        <v>1417</v>
      </c>
      <c r="V207" s="103" t="s">
        <v>840</v>
      </c>
      <c r="W207" s="31"/>
    </row>
    <row r="208" spans="1:23" ht="57" customHeight="1">
      <c r="A208" s="98" t="s">
        <v>258</v>
      </c>
      <c r="B208" s="98" t="s">
        <v>1295</v>
      </c>
      <c r="C208" s="98" t="s">
        <v>27</v>
      </c>
      <c r="D208" s="98" t="s">
        <v>259</v>
      </c>
      <c r="E208" s="206" t="s">
        <v>1289</v>
      </c>
      <c r="F208" s="206" t="s">
        <v>1289</v>
      </c>
      <c r="G208" s="242" t="s">
        <v>10</v>
      </c>
      <c r="H208" s="98" t="s">
        <v>260</v>
      </c>
      <c r="I208" s="103" t="s">
        <v>13</v>
      </c>
      <c r="J208" s="292" t="s">
        <v>18</v>
      </c>
      <c r="K208" s="98" t="s">
        <v>612</v>
      </c>
      <c r="L208" s="243">
        <v>75</v>
      </c>
      <c r="M208" s="206" t="s">
        <v>1417</v>
      </c>
      <c r="N208" s="103">
        <v>0</v>
      </c>
      <c r="O208" s="103" t="s">
        <v>63</v>
      </c>
      <c r="P208" s="98" t="s">
        <v>63</v>
      </c>
      <c r="Q208" s="238">
        <v>181000</v>
      </c>
      <c r="R208" s="98" t="s">
        <v>24</v>
      </c>
      <c r="S208" s="98" t="s">
        <v>25</v>
      </c>
      <c r="T208" s="210" t="s">
        <v>1417</v>
      </c>
      <c r="U208" s="206" t="s">
        <v>1417</v>
      </c>
      <c r="V208" s="244" t="s">
        <v>215</v>
      </c>
      <c r="W208" s="31"/>
    </row>
    <row r="209" spans="1:23" ht="33" customHeight="1">
      <c r="A209" s="325" t="s">
        <v>676</v>
      </c>
      <c r="B209" s="98" t="s">
        <v>1243</v>
      </c>
      <c r="C209" s="242" t="s">
        <v>167</v>
      </c>
      <c r="D209" s="98" t="s">
        <v>677</v>
      </c>
      <c r="E209" s="206" t="s">
        <v>1289</v>
      </c>
      <c r="F209" s="324" t="s">
        <v>1299</v>
      </c>
      <c r="G209" s="242" t="s">
        <v>11</v>
      </c>
      <c r="H209" s="325" t="s">
        <v>655</v>
      </c>
      <c r="I209" s="103" t="s">
        <v>13</v>
      </c>
      <c r="J209" s="292" t="s">
        <v>18</v>
      </c>
      <c r="K209" s="292" t="s">
        <v>612</v>
      </c>
      <c r="L209" s="243">
        <v>12786</v>
      </c>
      <c r="M209" s="243">
        <v>7180</v>
      </c>
      <c r="N209" s="243">
        <v>56.155169716877836</v>
      </c>
      <c r="O209" s="327" t="s">
        <v>62</v>
      </c>
      <c r="P209" s="292" t="s">
        <v>340</v>
      </c>
      <c r="Q209" s="238">
        <v>18429.05</v>
      </c>
      <c r="R209" s="98" t="s">
        <v>24</v>
      </c>
      <c r="S209" s="98" t="s">
        <v>25</v>
      </c>
      <c r="T209" s="210" t="s">
        <v>1417</v>
      </c>
      <c r="U209" s="206" t="s">
        <v>1417</v>
      </c>
      <c r="V209" s="335" t="s">
        <v>678</v>
      </c>
      <c r="W209" s="31"/>
    </row>
    <row r="210" spans="1:23" ht="36.75" customHeight="1">
      <c r="A210" s="98" t="s">
        <v>261</v>
      </c>
      <c r="B210" s="98" t="s">
        <v>1295</v>
      </c>
      <c r="C210" s="98" t="s">
        <v>27</v>
      </c>
      <c r="D210" s="98" t="s">
        <v>262</v>
      </c>
      <c r="E210" s="336" t="s">
        <v>1299</v>
      </c>
      <c r="F210" s="206" t="s">
        <v>1289</v>
      </c>
      <c r="G210" s="242" t="s">
        <v>10</v>
      </c>
      <c r="H210" s="206" t="s">
        <v>1418</v>
      </c>
      <c r="I210" s="103" t="s">
        <v>15</v>
      </c>
      <c r="J210" s="292" t="s">
        <v>18</v>
      </c>
      <c r="K210" s="98" t="s">
        <v>612</v>
      </c>
      <c r="L210" s="243">
        <v>152</v>
      </c>
      <c r="M210" s="243">
        <v>152</v>
      </c>
      <c r="N210" s="103">
        <v>100</v>
      </c>
      <c r="O210" s="103" t="s">
        <v>63</v>
      </c>
      <c r="P210" s="98" t="s">
        <v>63</v>
      </c>
      <c r="Q210" s="287">
        <v>5472</v>
      </c>
      <c r="R210" s="98" t="s">
        <v>24</v>
      </c>
      <c r="S210" s="98" t="s">
        <v>31</v>
      </c>
      <c r="T210" s="210" t="s">
        <v>1417</v>
      </c>
      <c r="U210" s="206" t="s">
        <v>1417</v>
      </c>
      <c r="V210" s="244" t="s">
        <v>215</v>
      </c>
      <c r="W210" s="31"/>
    </row>
    <row r="211" spans="1:23">
      <c r="A211" s="325" t="s">
        <v>1363</v>
      </c>
      <c r="B211" s="98" t="s">
        <v>1309</v>
      </c>
      <c r="C211" s="98" t="s">
        <v>1441</v>
      </c>
      <c r="D211" s="206" t="s">
        <v>1289</v>
      </c>
      <c r="E211" s="206" t="s">
        <v>1289</v>
      </c>
      <c r="F211" s="206" t="s">
        <v>1289</v>
      </c>
      <c r="G211" s="206" t="s">
        <v>1289</v>
      </c>
      <c r="H211" s="206" t="s">
        <v>1418</v>
      </c>
      <c r="I211" s="103" t="s">
        <v>1442</v>
      </c>
      <c r="J211" s="103" t="s">
        <v>18</v>
      </c>
      <c r="K211" s="103" t="s">
        <v>19</v>
      </c>
      <c r="L211" s="103">
        <v>82</v>
      </c>
      <c r="M211" s="103">
        <v>65</v>
      </c>
      <c r="N211" s="206" t="s">
        <v>1289</v>
      </c>
      <c r="O211" s="327" t="s">
        <v>63</v>
      </c>
      <c r="P211" s="206" t="s">
        <v>1289</v>
      </c>
      <c r="Q211" s="238">
        <v>212.71250000000001</v>
      </c>
      <c r="R211" s="206" t="s">
        <v>1289</v>
      </c>
      <c r="S211" s="206" t="s">
        <v>1289</v>
      </c>
      <c r="T211" s="325">
        <v>2015</v>
      </c>
      <c r="U211" s="325" t="s">
        <v>1443</v>
      </c>
      <c r="V211" s="325" t="s">
        <v>1444</v>
      </c>
      <c r="W211" s="31"/>
    </row>
    <row r="212" spans="1:23" ht="84">
      <c r="A212" s="325" t="s">
        <v>679</v>
      </c>
      <c r="B212" s="98" t="s">
        <v>1243</v>
      </c>
      <c r="C212" s="325" t="s">
        <v>221</v>
      </c>
      <c r="D212" s="325" t="s">
        <v>680</v>
      </c>
      <c r="E212" s="206" t="s">
        <v>1289</v>
      </c>
      <c r="F212" s="324" t="s">
        <v>1299</v>
      </c>
      <c r="G212" s="242" t="s">
        <v>11</v>
      </c>
      <c r="H212" s="98" t="s">
        <v>681</v>
      </c>
      <c r="I212" s="103" t="s">
        <v>812</v>
      </c>
      <c r="J212" s="292" t="s">
        <v>18</v>
      </c>
      <c r="K212" s="292" t="s">
        <v>19</v>
      </c>
      <c r="L212" s="243">
        <v>77</v>
      </c>
      <c r="M212" s="243">
        <v>77</v>
      </c>
      <c r="N212" s="243">
        <v>100</v>
      </c>
      <c r="O212" s="327" t="s">
        <v>62</v>
      </c>
      <c r="P212" s="98" t="s">
        <v>63</v>
      </c>
      <c r="Q212" s="238">
        <v>862.75</v>
      </c>
      <c r="R212" s="98" t="s">
        <v>24</v>
      </c>
      <c r="S212" s="98" t="s">
        <v>25</v>
      </c>
      <c r="T212" s="210" t="s">
        <v>1417</v>
      </c>
      <c r="U212" s="206" t="s">
        <v>1417</v>
      </c>
      <c r="V212" s="335" t="s">
        <v>637</v>
      </c>
      <c r="W212" s="28"/>
    </row>
    <row r="213" spans="1:23" ht="60">
      <c r="A213" s="98" t="s">
        <v>549</v>
      </c>
      <c r="B213" s="98" t="s">
        <v>1202</v>
      </c>
      <c r="C213" s="242" t="s">
        <v>60</v>
      </c>
      <c r="D213" s="98" t="s">
        <v>550</v>
      </c>
      <c r="E213" s="206" t="s">
        <v>1289</v>
      </c>
      <c r="F213" s="206" t="s">
        <v>1289</v>
      </c>
      <c r="G213" s="242" t="s">
        <v>8</v>
      </c>
      <c r="H213" s="98" t="s">
        <v>551</v>
      </c>
      <c r="I213" s="103" t="s">
        <v>13</v>
      </c>
      <c r="J213" s="292" t="s">
        <v>18</v>
      </c>
      <c r="K213" s="292" t="s">
        <v>19</v>
      </c>
      <c r="L213" s="237">
        <v>62</v>
      </c>
      <c r="M213" s="237">
        <v>44</v>
      </c>
      <c r="N213" s="103">
        <v>71</v>
      </c>
      <c r="O213" s="327" t="s">
        <v>62</v>
      </c>
      <c r="P213" s="98" t="s">
        <v>63</v>
      </c>
      <c r="Q213" s="238">
        <v>300.21875</v>
      </c>
      <c r="R213" s="98" t="s">
        <v>24</v>
      </c>
      <c r="S213" s="98" t="s">
        <v>31</v>
      </c>
      <c r="T213" s="210" t="s">
        <v>1417</v>
      </c>
      <c r="U213" s="206" t="s">
        <v>1417</v>
      </c>
      <c r="V213" s="244" t="s">
        <v>1203</v>
      </c>
      <c r="W213" s="25"/>
    </row>
    <row r="214" spans="1:23">
      <c r="A214" s="325" t="s">
        <v>1364</v>
      </c>
      <c r="B214" s="98" t="s">
        <v>1309</v>
      </c>
      <c r="C214" s="98" t="s">
        <v>1431</v>
      </c>
      <c r="D214" s="206" t="s">
        <v>1289</v>
      </c>
      <c r="E214" s="206" t="s">
        <v>1289</v>
      </c>
      <c r="F214" s="206" t="s">
        <v>1289</v>
      </c>
      <c r="G214" s="206" t="s">
        <v>1289</v>
      </c>
      <c r="H214" s="206" t="s">
        <v>1418</v>
      </c>
      <c r="I214" s="103" t="s">
        <v>1432</v>
      </c>
      <c r="J214" s="103" t="s">
        <v>18</v>
      </c>
      <c r="K214" s="103" t="s">
        <v>19</v>
      </c>
      <c r="L214" s="103">
        <v>24</v>
      </c>
      <c r="M214" s="103">
        <v>19</v>
      </c>
      <c r="N214" s="206" t="s">
        <v>1289</v>
      </c>
      <c r="O214" s="327" t="s">
        <v>62</v>
      </c>
      <c r="P214" s="206" t="s">
        <v>1289</v>
      </c>
      <c r="Q214" s="238">
        <v>182.875</v>
      </c>
      <c r="R214" s="206" t="s">
        <v>1289</v>
      </c>
      <c r="S214" s="325" t="s">
        <v>31</v>
      </c>
      <c r="T214" s="206" t="s">
        <v>1289</v>
      </c>
      <c r="U214" s="325" t="s">
        <v>1429</v>
      </c>
      <c r="V214" s="325" t="s">
        <v>1433</v>
      </c>
      <c r="W214" s="32"/>
    </row>
    <row r="215" spans="1:23" ht="77.25" customHeight="1">
      <c r="A215" s="325" t="s">
        <v>1365</v>
      </c>
      <c r="B215" s="98" t="s">
        <v>1309</v>
      </c>
      <c r="C215" s="98" t="s">
        <v>1441</v>
      </c>
      <c r="D215" s="206" t="s">
        <v>1289</v>
      </c>
      <c r="E215" s="206" t="s">
        <v>1289</v>
      </c>
      <c r="F215" s="206" t="s">
        <v>1289</v>
      </c>
      <c r="G215" s="206" t="s">
        <v>1289</v>
      </c>
      <c r="H215" s="206" t="s">
        <v>1418</v>
      </c>
      <c r="I215" s="103" t="s">
        <v>1442</v>
      </c>
      <c r="J215" s="103" t="s">
        <v>18</v>
      </c>
      <c r="K215" s="103" t="s">
        <v>19</v>
      </c>
      <c r="L215" s="206" t="s">
        <v>1417</v>
      </c>
      <c r="M215" s="103">
        <v>47</v>
      </c>
      <c r="N215" s="206" t="s">
        <v>1289</v>
      </c>
      <c r="O215" s="327" t="s">
        <v>63</v>
      </c>
      <c r="P215" s="206" t="s">
        <v>1289</v>
      </c>
      <c r="Q215" s="238">
        <v>153.8075</v>
      </c>
      <c r="R215" s="206" t="s">
        <v>1289</v>
      </c>
      <c r="S215" s="206" t="s">
        <v>1289</v>
      </c>
      <c r="T215" s="325">
        <v>2015</v>
      </c>
      <c r="U215" s="325" t="s">
        <v>1443</v>
      </c>
      <c r="V215" s="325" t="s">
        <v>1444</v>
      </c>
      <c r="W215" s="31"/>
    </row>
    <row r="216" spans="1:23" ht="74.25" customHeight="1">
      <c r="A216" s="98" t="s">
        <v>450</v>
      </c>
      <c r="B216" s="98" t="s">
        <v>1172</v>
      </c>
      <c r="C216" s="242" t="s">
        <v>445</v>
      </c>
      <c r="D216" s="98" t="s">
        <v>1175</v>
      </c>
      <c r="E216" s="206" t="s">
        <v>1289</v>
      </c>
      <c r="F216" s="206" t="s">
        <v>1289</v>
      </c>
      <c r="G216" s="103" t="s">
        <v>970</v>
      </c>
      <c r="H216" s="206" t="s">
        <v>1418</v>
      </c>
      <c r="I216" s="103" t="s">
        <v>13</v>
      </c>
      <c r="J216" s="292" t="s">
        <v>18</v>
      </c>
      <c r="K216" s="292" t="s">
        <v>19</v>
      </c>
      <c r="L216" s="293">
        <v>1200</v>
      </c>
      <c r="M216" s="243">
        <v>275</v>
      </c>
      <c r="N216" s="103">
        <v>23</v>
      </c>
      <c r="O216" s="103" t="s">
        <v>63</v>
      </c>
      <c r="P216" s="98" t="s">
        <v>63</v>
      </c>
      <c r="Q216" s="328">
        <v>1.0069583333333332</v>
      </c>
      <c r="R216" s="98" t="s">
        <v>24</v>
      </c>
      <c r="S216" s="98" t="s">
        <v>53</v>
      </c>
      <c r="T216" s="325">
        <v>2014</v>
      </c>
      <c r="U216" s="206" t="s">
        <v>1417</v>
      </c>
      <c r="V216" s="98" t="s">
        <v>1176</v>
      </c>
      <c r="W216" s="31"/>
    </row>
    <row r="217" spans="1:23" ht="168">
      <c r="A217" s="98" t="s">
        <v>450</v>
      </c>
      <c r="B217" s="98" t="s">
        <v>1172</v>
      </c>
      <c r="C217" s="98" t="s">
        <v>445</v>
      </c>
      <c r="D217" s="98" t="s">
        <v>1175</v>
      </c>
      <c r="E217" s="206" t="s">
        <v>1289</v>
      </c>
      <c r="F217" s="206" t="s">
        <v>1289</v>
      </c>
      <c r="G217" s="103" t="s">
        <v>970</v>
      </c>
      <c r="H217" s="206" t="s">
        <v>1418</v>
      </c>
      <c r="I217" s="103" t="s">
        <v>13</v>
      </c>
      <c r="J217" s="98" t="s">
        <v>18</v>
      </c>
      <c r="K217" s="98" t="s">
        <v>883</v>
      </c>
      <c r="L217" s="243">
        <v>2400</v>
      </c>
      <c r="M217" s="243">
        <v>496</v>
      </c>
      <c r="N217" s="103">
        <v>20</v>
      </c>
      <c r="O217" s="103" t="s">
        <v>63</v>
      </c>
      <c r="P217" s="98" t="s">
        <v>63</v>
      </c>
      <c r="Q217" s="327" t="s">
        <v>1505</v>
      </c>
      <c r="R217" s="98" t="s">
        <v>24</v>
      </c>
      <c r="S217" s="98" t="s">
        <v>53</v>
      </c>
      <c r="T217" s="325">
        <v>41730</v>
      </c>
      <c r="U217" s="206" t="s">
        <v>1417</v>
      </c>
      <c r="V217" s="103" t="s">
        <v>1176</v>
      </c>
      <c r="W217" s="31"/>
    </row>
    <row r="218" spans="1:23" ht="24">
      <c r="A218" s="98" t="s">
        <v>1186</v>
      </c>
      <c r="B218" s="98" t="s">
        <v>1172</v>
      </c>
      <c r="C218" s="242" t="s">
        <v>1300</v>
      </c>
      <c r="D218" s="242" t="s">
        <v>1300</v>
      </c>
      <c r="E218" s="206" t="s">
        <v>1289</v>
      </c>
      <c r="F218" s="206" t="s">
        <v>1289</v>
      </c>
      <c r="G218" s="242" t="s">
        <v>1300</v>
      </c>
      <c r="H218" s="242" t="s">
        <v>1300</v>
      </c>
      <c r="I218" s="242" t="s">
        <v>1300</v>
      </c>
      <c r="J218" s="98" t="s">
        <v>18</v>
      </c>
      <c r="K218" s="98" t="s">
        <v>883</v>
      </c>
      <c r="L218" s="293">
        <v>22318</v>
      </c>
      <c r="M218" s="293">
        <v>10058</v>
      </c>
      <c r="N218" s="103">
        <v>45</v>
      </c>
      <c r="O218" s="103" t="s">
        <v>63</v>
      </c>
      <c r="P218" s="206" t="s">
        <v>1289</v>
      </c>
      <c r="Q218" s="251" t="s">
        <v>1506</v>
      </c>
      <c r="R218" s="270" t="s">
        <v>210</v>
      </c>
      <c r="S218" s="242" t="s">
        <v>1300</v>
      </c>
      <c r="T218" s="325" t="s">
        <v>1300</v>
      </c>
      <c r="U218" s="242" t="s">
        <v>1300</v>
      </c>
      <c r="V218" s="103" t="s">
        <v>1187</v>
      </c>
      <c r="W218" s="31"/>
    </row>
    <row r="219" spans="1:23" ht="36">
      <c r="A219" s="296" t="s">
        <v>345</v>
      </c>
      <c r="B219" s="98" t="s">
        <v>1019</v>
      </c>
      <c r="C219" s="103" t="s">
        <v>100</v>
      </c>
      <c r="D219" s="103" t="s">
        <v>346</v>
      </c>
      <c r="E219" s="323" t="s">
        <v>1299</v>
      </c>
      <c r="F219" s="206" t="s">
        <v>1289</v>
      </c>
      <c r="G219" s="103" t="s">
        <v>9</v>
      </c>
      <c r="H219" s="206" t="s">
        <v>1418</v>
      </c>
      <c r="I219" s="103" t="s">
        <v>15</v>
      </c>
      <c r="J219" s="103" t="s">
        <v>18</v>
      </c>
      <c r="K219" s="103" t="s">
        <v>19</v>
      </c>
      <c r="L219" s="251">
        <v>9</v>
      </c>
      <c r="M219" s="251">
        <v>9</v>
      </c>
      <c r="N219" s="103">
        <v>100</v>
      </c>
      <c r="O219" s="327" t="s">
        <v>62</v>
      </c>
      <c r="P219" s="98" t="s">
        <v>63</v>
      </c>
      <c r="Q219" s="252">
        <v>166.61</v>
      </c>
      <c r="R219" s="103" t="s">
        <v>24</v>
      </c>
      <c r="S219" s="98" t="s">
        <v>25</v>
      </c>
      <c r="T219" s="210" t="s">
        <v>1417</v>
      </c>
      <c r="U219" s="206" t="s">
        <v>1417</v>
      </c>
      <c r="V219" s="103" t="s">
        <v>323</v>
      </c>
      <c r="W219" s="31"/>
    </row>
    <row r="220" spans="1:23" ht="24">
      <c r="A220" s="103" t="s">
        <v>146</v>
      </c>
      <c r="B220" s="98" t="s">
        <v>960</v>
      </c>
      <c r="C220" s="242" t="s">
        <v>28</v>
      </c>
      <c r="D220" s="103" t="s">
        <v>147</v>
      </c>
      <c r="E220" s="206" t="s">
        <v>1289</v>
      </c>
      <c r="F220" s="206" t="s">
        <v>1289</v>
      </c>
      <c r="G220" s="242" t="s">
        <v>8</v>
      </c>
      <c r="H220" s="103" t="s">
        <v>121</v>
      </c>
      <c r="I220" s="103" t="s">
        <v>15</v>
      </c>
      <c r="J220" s="292" t="s">
        <v>18</v>
      </c>
      <c r="K220" s="292" t="s">
        <v>19</v>
      </c>
      <c r="L220" s="251">
        <v>15</v>
      </c>
      <c r="M220" s="251">
        <v>15</v>
      </c>
      <c r="N220" s="103">
        <v>100</v>
      </c>
      <c r="O220" s="327" t="s">
        <v>62</v>
      </c>
      <c r="P220" s="98" t="s">
        <v>63</v>
      </c>
      <c r="Q220" s="252">
        <v>25.3</v>
      </c>
      <c r="R220" s="98" t="s">
        <v>24</v>
      </c>
      <c r="S220" s="98" t="s">
        <v>37</v>
      </c>
      <c r="T220" s="210" t="s">
        <v>1417</v>
      </c>
      <c r="U220" s="206" t="s">
        <v>1417</v>
      </c>
      <c r="V220" s="329" t="s">
        <v>961</v>
      </c>
      <c r="W220" s="31"/>
    </row>
    <row r="221" spans="1:23" ht="81.75" customHeight="1">
      <c r="A221" s="98" t="s">
        <v>1231</v>
      </c>
      <c r="B221" s="98" t="s">
        <v>1202</v>
      </c>
      <c r="C221" s="98" t="s">
        <v>854</v>
      </c>
      <c r="D221" s="103" t="s">
        <v>1232</v>
      </c>
      <c r="E221" s="330" t="s">
        <v>1299</v>
      </c>
      <c r="F221" s="324" t="s">
        <v>1299</v>
      </c>
      <c r="G221" s="242" t="s">
        <v>8</v>
      </c>
      <c r="H221" s="206" t="s">
        <v>1418</v>
      </c>
      <c r="I221" s="103" t="s">
        <v>1059</v>
      </c>
      <c r="J221" s="98" t="s">
        <v>18</v>
      </c>
      <c r="K221" s="98" t="s">
        <v>1060</v>
      </c>
      <c r="L221" s="237">
        <v>11500</v>
      </c>
      <c r="M221" s="237">
        <v>5500</v>
      </c>
      <c r="N221" s="251">
        <v>48</v>
      </c>
      <c r="O221" s="327" t="s">
        <v>62</v>
      </c>
      <c r="P221" s="98" t="s">
        <v>62</v>
      </c>
      <c r="Q221" s="220" t="s">
        <v>1507</v>
      </c>
      <c r="R221" s="98" t="s">
        <v>24</v>
      </c>
      <c r="S221" s="98" t="s">
        <v>25</v>
      </c>
      <c r="T221" s="210" t="s">
        <v>1417</v>
      </c>
      <c r="U221" s="206" t="s">
        <v>1417</v>
      </c>
      <c r="V221" s="244" t="s">
        <v>1203</v>
      </c>
      <c r="W221" s="31"/>
    </row>
    <row r="222" spans="1:23" ht="60">
      <c r="A222" s="296" t="s">
        <v>90</v>
      </c>
      <c r="B222" s="98" t="s">
        <v>907</v>
      </c>
      <c r="C222" s="242" t="s">
        <v>908</v>
      </c>
      <c r="D222" s="103" t="s">
        <v>920</v>
      </c>
      <c r="E222" s="324" t="s">
        <v>1299</v>
      </c>
      <c r="F222" s="324" t="s">
        <v>1299</v>
      </c>
      <c r="G222" s="242" t="s">
        <v>10</v>
      </c>
      <c r="H222" s="206" t="s">
        <v>1418</v>
      </c>
      <c r="I222" s="103" t="s">
        <v>15</v>
      </c>
      <c r="J222" s="292" t="s">
        <v>18</v>
      </c>
      <c r="K222" s="292" t="s">
        <v>612</v>
      </c>
      <c r="L222" s="243">
        <v>326</v>
      </c>
      <c r="M222" s="243">
        <v>310</v>
      </c>
      <c r="N222" s="103">
        <v>95</v>
      </c>
      <c r="O222" s="327" t="s">
        <v>62</v>
      </c>
      <c r="P222" s="98" t="s">
        <v>63</v>
      </c>
      <c r="Q222" s="287">
        <v>183530</v>
      </c>
      <c r="R222" s="98" t="s">
        <v>24</v>
      </c>
      <c r="S222" s="98" t="s">
        <v>25</v>
      </c>
      <c r="T222" s="98" t="s">
        <v>47</v>
      </c>
      <c r="U222" s="206" t="s">
        <v>1417</v>
      </c>
      <c r="V222" s="244" t="s">
        <v>88</v>
      </c>
      <c r="W222" s="31"/>
    </row>
    <row r="223" spans="1:23" ht="120">
      <c r="A223" s="103" t="s">
        <v>1080</v>
      </c>
      <c r="B223" s="98" t="s">
        <v>1075</v>
      </c>
      <c r="C223" s="242" t="s">
        <v>908</v>
      </c>
      <c r="D223" s="103" t="s">
        <v>1081</v>
      </c>
      <c r="E223" s="206" t="s">
        <v>1289</v>
      </c>
      <c r="F223" s="206" t="s">
        <v>1289</v>
      </c>
      <c r="G223" s="103" t="s">
        <v>9</v>
      </c>
      <c r="H223" s="103" t="s">
        <v>1082</v>
      </c>
      <c r="I223" s="103" t="s">
        <v>1083</v>
      </c>
      <c r="J223" s="103" t="s">
        <v>18</v>
      </c>
      <c r="K223" s="103" t="s">
        <v>612</v>
      </c>
      <c r="L223" s="251">
        <v>380</v>
      </c>
      <c r="M223" s="251">
        <v>132</v>
      </c>
      <c r="N223" s="103">
        <v>35</v>
      </c>
      <c r="O223" s="103" t="s">
        <v>63</v>
      </c>
      <c r="P223" s="206" t="s">
        <v>1289</v>
      </c>
      <c r="Q223" s="252">
        <v>4000</v>
      </c>
      <c r="R223" s="103" t="s">
        <v>24</v>
      </c>
      <c r="S223" s="103" t="s">
        <v>37</v>
      </c>
      <c r="T223" s="210" t="s">
        <v>1417</v>
      </c>
      <c r="U223" s="206" t="s">
        <v>1417</v>
      </c>
      <c r="V223" s="329" t="s">
        <v>1084</v>
      </c>
      <c r="W223" s="31"/>
    </row>
    <row r="224" spans="1:23" ht="54" customHeight="1">
      <c r="A224" s="98" t="s">
        <v>951</v>
      </c>
      <c r="B224" s="98" t="s">
        <v>930</v>
      </c>
      <c r="C224" s="242" t="s">
        <v>1300</v>
      </c>
      <c r="D224" s="242" t="s">
        <v>1300</v>
      </c>
      <c r="E224" s="206" t="s">
        <v>1289</v>
      </c>
      <c r="F224" s="206" t="s">
        <v>1289</v>
      </c>
      <c r="G224" s="242" t="s">
        <v>1300</v>
      </c>
      <c r="H224" s="242" t="s">
        <v>1300</v>
      </c>
      <c r="I224" s="242" t="s">
        <v>1300</v>
      </c>
      <c r="J224" s="98" t="s">
        <v>18</v>
      </c>
      <c r="K224" s="98" t="s">
        <v>883</v>
      </c>
      <c r="L224" s="206" t="s">
        <v>1417</v>
      </c>
      <c r="M224" s="243">
        <v>2152</v>
      </c>
      <c r="N224" s="206" t="s">
        <v>1417</v>
      </c>
      <c r="O224" s="103" t="s">
        <v>63</v>
      </c>
      <c r="P224" s="242" t="s">
        <v>1300</v>
      </c>
      <c r="Q224" s="251" t="s">
        <v>1508</v>
      </c>
      <c r="R224" s="270" t="s">
        <v>210</v>
      </c>
      <c r="S224" s="242" t="s">
        <v>1300</v>
      </c>
      <c r="T224" s="325" t="s">
        <v>1300</v>
      </c>
      <c r="U224" s="242" t="s">
        <v>1300</v>
      </c>
      <c r="V224" s="332" t="s">
        <v>937</v>
      </c>
      <c r="W224" s="31"/>
    </row>
    <row r="225" spans="1:24" ht="52.5" customHeight="1">
      <c r="A225" s="98" t="s">
        <v>269</v>
      </c>
      <c r="B225" s="98" t="s">
        <v>1295</v>
      </c>
      <c r="C225" s="242" t="s">
        <v>371</v>
      </c>
      <c r="D225" s="98" t="s">
        <v>270</v>
      </c>
      <c r="E225" s="206" t="s">
        <v>1289</v>
      </c>
      <c r="F225" s="206" t="s">
        <v>1289</v>
      </c>
      <c r="G225" s="242" t="s">
        <v>10</v>
      </c>
      <c r="H225" s="242" t="s">
        <v>229</v>
      </c>
      <c r="I225" s="103" t="s">
        <v>15</v>
      </c>
      <c r="J225" s="292" t="s">
        <v>18</v>
      </c>
      <c r="K225" s="98" t="s">
        <v>612</v>
      </c>
      <c r="L225" s="243">
        <v>152</v>
      </c>
      <c r="M225" s="243">
        <v>152</v>
      </c>
      <c r="N225" s="103">
        <v>100</v>
      </c>
      <c r="O225" s="327" t="s">
        <v>62</v>
      </c>
      <c r="P225" s="98" t="s">
        <v>63</v>
      </c>
      <c r="Q225" s="238">
        <v>305052</v>
      </c>
      <c r="R225" s="98" t="s">
        <v>24</v>
      </c>
      <c r="S225" s="98" t="s">
        <v>25</v>
      </c>
      <c r="T225" s="210" t="s">
        <v>1417</v>
      </c>
      <c r="U225" s="206" t="s">
        <v>1417</v>
      </c>
      <c r="V225" s="244" t="s">
        <v>215</v>
      </c>
      <c r="W225" s="31"/>
    </row>
    <row r="226" spans="1:24">
      <c r="A226" s="325" t="s">
        <v>1366</v>
      </c>
      <c r="B226" s="98" t="s">
        <v>1309</v>
      </c>
      <c r="C226" s="98" t="s">
        <v>1441</v>
      </c>
      <c r="D226" s="206" t="s">
        <v>1289</v>
      </c>
      <c r="E226" s="206" t="s">
        <v>1289</v>
      </c>
      <c r="F226" s="206" t="s">
        <v>1289</v>
      </c>
      <c r="G226" s="206" t="s">
        <v>1289</v>
      </c>
      <c r="H226" s="206" t="s">
        <v>1418</v>
      </c>
      <c r="I226" s="103" t="s">
        <v>1442</v>
      </c>
      <c r="J226" s="103" t="s">
        <v>18</v>
      </c>
      <c r="K226" s="103" t="s">
        <v>19</v>
      </c>
      <c r="L226" s="103">
        <v>148</v>
      </c>
      <c r="M226" s="103">
        <v>54</v>
      </c>
      <c r="N226" s="206" t="s">
        <v>1289</v>
      </c>
      <c r="O226" s="327" t="s">
        <v>63</v>
      </c>
      <c r="P226" s="206" t="s">
        <v>1289</v>
      </c>
      <c r="Q226" s="238">
        <v>176.71500000000003</v>
      </c>
      <c r="R226" s="206" t="s">
        <v>1289</v>
      </c>
      <c r="S226" s="206" t="s">
        <v>1289</v>
      </c>
      <c r="T226" s="325">
        <v>2015</v>
      </c>
      <c r="U226" s="325" t="s">
        <v>1443</v>
      </c>
      <c r="V226" s="325" t="s">
        <v>1444</v>
      </c>
      <c r="W226" s="31"/>
    </row>
    <row r="227" spans="1:24">
      <c r="A227" s="325" t="s">
        <v>1367</v>
      </c>
      <c r="B227" s="98" t="s">
        <v>1309</v>
      </c>
      <c r="C227" s="98" t="s">
        <v>1441</v>
      </c>
      <c r="D227" s="206" t="s">
        <v>1289</v>
      </c>
      <c r="E227" s="206" t="s">
        <v>1289</v>
      </c>
      <c r="F227" s="206" t="s">
        <v>1289</v>
      </c>
      <c r="G227" s="206" t="s">
        <v>1289</v>
      </c>
      <c r="H227" s="206" t="s">
        <v>1418</v>
      </c>
      <c r="I227" s="103" t="s">
        <v>1442</v>
      </c>
      <c r="J227" s="103" t="s">
        <v>18</v>
      </c>
      <c r="K227" s="103" t="s">
        <v>19</v>
      </c>
      <c r="L227" s="206" t="s">
        <v>1417</v>
      </c>
      <c r="M227" s="103">
        <v>23</v>
      </c>
      <c r="N227" s="206" t="s">
        <v>1289</v>
      </c>
      <c r="O227" s="327" t="s">
        <v>63</v>
      </c>
      <c r="P227" s="206" t="s">
        <v>1289</v>
      </c>
      <c r="Q227" s="238">
        <v>75.267499999999998</v>
      </c>
      <c r="R227" s="206" t="s">
        <v>1289</v>
      </c>
      <c r="S227" s="206" t="s">
        <v>1289</v>
      </c>
      <c r="T227" s="325">
        <v>2015</v>
      </c>
      <c r="U227" s="325" t="s">
        <v>1443</v>
      </c>
      <c r="V227" s="325" t="s">
        <v>1444</v>
      </c>
      <c r="W227" s="31"/>
    </row>
    <row r="228" spans="1:24" ht="24">
      <c r="A228" s="103" t="s">
        <v>1192</v>
      </c>
      <c r="B228" s="292" t="s">
        <v>1189</v>
      </c>
      <c r="C228" s="242" t="s">
        <v>1300</v>
      </c>
      <c r="D228" s="242" t="s">
        <v>1300</v>
      </c>
      <c r="E228" s="206" t="s">
        <v>1289</v>
      </c>
      <c r="F228" s="206" t="s">
        <v>1289</v>
      </c>
      <c r="G228" s="242" t="s">
        <v>1300</v>
      </c>
      <c r="H228" s="242" t="s">
        <v>1300</v>
      </c>
      <c r="I228" s="242" t="s">
        <v>1300</v>
      </c>
      <c r="J228" s="103" t="s">
        <v>18</v>
      </c>
      <c r="K228" s="103" t="s">
        <v>612</v>
      </c>
      <c r="L228" s="327">
        <v>152</v>
      </c>
      <c r="M228" s="327">
        <v>46</v>
      </c>
      <c r="N228" s="103">
        <v>30</v>
      </c>
      <c r="O228" s="103" t="s">
        <v>63</v>
      </c>
      <c r="P228" s="206" t="s">
        <v>1289</v>
      </c>
      <c r="Q228" s="328">
        <v>951.05000000000007</v>
      </c>
      <c r="R228" s="270" t="s">
        <v>210</v>
      </c>
      <c r="S228" s="242" t="s">
        <v>1300</v>
      </c>
      <c r="T228" s="325" t="s">
        <v>1300</v>
      </c>
      <c r="U228" s="242" t="s">
        <v>1300</v>
      </c>
      <c r="V228" s="206" t="s">
        <v>1417</v>
      </c>
      <c r="W228" s="31"/>
    </row>
    <row r="229" spans="1:24" ht="36">
      <c r="A229" s="103" t="s">
        <v>1015</v>
      </c>
      <c r="B229" s="98" t="s">
        <v>966</v>
      </c>
      <c r="C229" s="242" t="s">
        <v>1300</v>
      </c>
      <c r="D229" s="242" t="s">
        <v>1300</v>
      </c>
      <c r="E229" s="206" t="s">
        <v>1289</v>
      </c>
      <c r="F229" s="206" t="s">
        <v>1289</v>
      </c>
      <c r="G229" s="242" t="s">
        <v>1300</v>
      </c>
      <c r="H229" s="242" t="s">
        <v>1300</v>
      </c>
      <c r="I229" s="242" t="s">
        <v>1300</v>
      </c>
      <c r="J229" s="270" t="s">
        <v>18</v>
      </c>
      <c r="K229" s="270" t="s">
        <v>19</v>
      </c>
      <c r="L229" s="327">
        <v>70</v>
      </c>
      <c r="M229" s="327">
        <v>16</v>
      </c>
      <c r="N229" s="103">
        <v>23</v>
      </c>
      <c r="O229" s="103" t="s">
        <v>63</v>
      </c>
      <c r="P229" s="206" t="s">
        <v>1289</v>
      </c>
      <c r="Q229" s="328">
        <v>51.28</v>
      </c>
      <c r="R229" s="270" t="s">
        <v>210</v>
      </c>
      <c r="S229" s="242" t="s">
        <v>1300</v>
      </c>
      <c r="T229" s="325" t="s">
        <v>1300</v>
      </c>
      <c r="U229" s="242" t="s">
        <v>1300</v>
      </c>
      <c r="V229" s="236" t="s">
        <v>1417</v>
      </c>
      <c r="W229" s="16"/>
      <c r="X229" s="17"/>
    </row>
    <row r="230" spans="1:24" ht="24">
      <c r="A230" s="103" t="s">
        <v>1128</v>
      </c>
      <c r="B230" s="98" t="s">
        <v>1124</v>
      </c>
      <c r="C230" s="242" t="s">
        <v>1300</v>
      </c>
      <c r="D230" s="242" t="s">
        <v>1300</v>
      </c>
      <c r="E230" s="206" t="s">
        <v>1289</v>
      </c>
      <c r="F230" s="206" t="s">
        <v>1289</v>
      </c>
      <c r="G230" s="242" t="s">
        <v>1300</v>
      </c>
      <c r="H230" s="242" t="s">
        <v>1300</v>
      </c>
      <c r="I230" s="242" t="s">
        <v>1300</v>
      </c>
      <c r="J230" s="292" t="s">
        <v>18</v>
      </c>
      <c r="K230" s="98" t="s">
        <v>883</v>
      </c>
      <c r="L230" s="206" t="s">
        <v>1417</v>
      </c>
      <c r="M230" s="293">
        <v>2514</v>
      </c>
      <c r="N230" s="206" t="s">
        <v>1417</v>
      </c>
      <c r="O230" s="103" t="s">
        <v>63</v>
      </c>
      <c r="P230" s="206" t="s">
        <v>1289</v>
      </c>
      <c r="Q230" s="293" t="s">
        <v>1509</v>
      </c>
      <c r="R230" s="270" t="s">
        <v>210</v>
      </c>
      <c r="S230" s="242" t="s">
        <v>1300</v>
      </c>
      <c r="T230" s="325" t="s">
        <v>1300</v>
      </c>
      <c r="U230" s="242" t="s">
        <v>1300</v>
      </c>
      <c r="V230" s="206" t="s">
        <v>1417</v>
      </c>
      <c r="W230" s="16"/>
      <c r="X230" s="17"/>
    </row>
    <row r="231" spans="1:24" ht="24">
      <c r="A231" s="103" t="s">
        <v>1128</v>
      </c>
      <c r="B231" s="98" t="s">
        <v>1124</v>
      </c>
      <c r="C231" s="242" t="s">
        <v>1300</v>
      </c>
      <c r="D231" s="242" t="s">
        <v>1300</v>
      </c>
      <c r="E231" s="206" t="s">
        <v>1289</v>
      </c>
      <c r="F231" s="206" t="s">
        <v>1289</v>
      </c>
      <c r="G231" s="242" t="s">
        <v>1300</v>
      </c>
      <c r="H231" s="242" t="s">
        <v>1300</v>
      </c>
      <c r="I231" s="242" t="s">
        <v>1300</v>
      </c>
      <c r="J231" s="98" t="s">
        <v>18</v>
      </c>
      <c r="K231" s="98" t="s">
        <v>883</v>
      </c>
      <c r="L231" s="206" t="s">
        <v>1417</v>
      </c>
      <c r="M231" s="293">
        <v>2042</v>
      </c>
      <c r="N231" s="206" t="s">
        <v>1417</v>
      </c>
      <c r="O231" s="103" t="s">
        <v>63</v>
      </c>
      <c r="P231" s="206" t="s">
        <v>1289</v>
      </c>
      <c r="Q231" s="293" t="s">
        <v>1510</v>
      </c>
      <c r="R231" s="270" t="s">
        <v>210</v>
      </c>
      <c r="S231" s="242" t="s">
        <v>1300</v>
      </c>
      <c r="T231" s="325" t="s">
        <v>1300</v>
      </c>
      <c r="U231" s="242" t="s">
        <v>1300</v>
      </c>
      <c r="V231" s="206" t="s">
        <v>1417</v>
      </c>
    </row>
    <row r="232" spans="1:24" ht="108">
      <c r="A232" s="98" t="s">
        <v>116</v>
      </c>
      <c r="B232" s="98" t="s">
        <v>930</v>
      </c>
      <c r="C232" s="98" t="s">
        <v>28</v>
      </c>
      <c r="D232" s="98" t="s">
        <v>117</v>
      </c>
      <c r="E232" s="330" t="s">
        <v>1299</v>
      </c>
      <c r="F232" s="330" t="s">
        <v>1299</v>
      </c>
      <c r="G232" s="242" t="s">
        <v>8</v>
      </c>
      <c r="H232" s="206" t="s">
        <v>1418</v>
      </c>
      <c r="I232" s="103" t="s">
        <v>770</v>
      </c>
      <c r="J232" s="98" t="s">
        <v>18</v>
      </c>
      <c r="K232" s="270" t="s">
        <v>883</v>
      </c>
      <c r="L232" s="206" t="s">
        <v>1417</v>
      </c>
      <c r="M232" s="243">
        <v>4051</v>
      </c>
      <c r="N232" s="206" t="s">
        <v>1417</v>
      </c>
      <c r="O232" s="327" t="s">
        <v>62</v>
      </c>
      <c r="P232" s="98" t="s">
        <v>63</v>
      </c>
      <c r="Q232" s="243" t="s">
        <v>1511</v>
      </c>
      <c r="R232" s="98" t="s">
        <v>24</v>
      </c>
      <c r="S232" s="98" t="s">
        <v>25</v>
      </c>
      <c r="T232" s="325">
        <v>2005</v>
      </c>
      <c r="U232" s="206" t="s">
        <v>1417</v>
      </c>
      <c r="V232" s="332" t="s">
        <v>937</v>
      </c>
    </row>
    <row r="233" spans="1:24" ht="24">
      <c r="A233" s="103" t="s">
        <v>942</v>
      </c>
      <c r="B233" s="98" t="s">
        <v>930</v>
      </c>
      <c r="C233" s="242" t="s">
        <v>1300</v>
      </c>
      <c r="D233" s="242" t="s">
        <v>1300</v>
      </c>
      <c r="E233" s="206" t="s">
        <v>1289</v>
      </c>
      <c r="F233" s="206" t="s">
        <v>1289</v>
      </c>
      <c r="G233" s="242" t="s">
        <v>1300</v>
      </c>
      <c r="H233" s="242" t="s">
        <v>1300</v>
      </c>
      <c r="I233" s="242" t="s">
        <v>1300</v>
      </c>
      <c r="J233" s="270" t="s">
        <v>18</v>
      </c>
      <c r="K233" s="270" t="s">
        <v>19</v>
      </c>
      <c r="L233" s="206" t="s">
        <v>1417</v>
      </c>
      <c r="M233" s="327">
        <v>1724</v>
      </c>
      <c r="N233" s="206" t="s">
        <v>1417</v>
      </c>
      <c r="O233" s="103" t="s">
        <v>63</v>
      </c>
      <c r="P233" s="242" t="s">
        <v>1300</v>
      </c>
      <c r="Q233" s="328">
        <v>8809.6400000000012</v>
      </c>
      <c r="R233" s="270" t="s">
        <v>210</v>
      </c>
      <c r="S233" s="242" t="s">
        <v>1300</v>
      </c>
      <c r="T233" s="325" t="s">
        <v>1300</v>
      </c>
      <c r="U233" s="242" t="s">
        <v>1300</v>
      </c>
      <c r="V233" s="332" t="s">
        <v>937</v>
      </c>
    </row>
    <row r="234" spans="1:24">
      <c r="A234" s="325" t="s">
        <v>1368</v>
      </c>
      <c r="B234" s="98" t="s">
        <v>1309</v>
      </c>
      <c r="C234" s="98" t="s">
        <v>1427</v>
      </c>
      <c r="D234" s="206" t="s">
        <v>1289</v>
      </c>
      <c r="E234" s="206" t="s">
        <v>1289</v>
      </c>
      <c r="F234" s="206" t="s">
        <v>1289</v>
      </c>
      <c r="G234" s="206" t="s">
        <v>1289</v>
      </c>
      <c r="H234" s="206" t="s">
        <v>1418</v>
      </c>
      <c r="I234" s="103" t="s">
        <v>1452</v>
      </c>
      <c r="J234" s="103" t="s">
        <v>18</v>
      </c>
      <c r="K234" s="103" t="s">
        <v>19</v>
      </c>
      <c r="L234" s="103">
        <v>158</v>
      </c>
      <c r="M234" s="103">
        <v>158</v>
      </c>
      <c r="N234" s="206" t="s">
        <v>1289</v>
      </c>
      <c r="O234" s="327" t="s">
        <v>62</v>
      </c>
      <c r="P234" s="206" t="s">
        <v>1289</v>
      </c>
      <c r="Q234" s="238">
        <v>1181.0975000000001</v>
      </c>
      <c r="R234" s="206" t="s">
        <v>1289</v>
      </c>
      <c r="S234" s="325" t="s">
        <v>31</v>
      </c>
      <c r="T234" s="210" t="s">
        <v>1417</v>
      </c>
      <c r="U234" s="325" t="s">
        <v>1429</v>
      </c>
      <c r="V234" s="325" t="s">
        <v>1430</v>
      </c>
    </row>
    <row r="235" spans="1:24" ht="24">
      <c r="A235" s="98" t="s">
        <v>1158</v>
      </c>
      <c r="B235" s="98" t="s">
        <v>1154</v>
      </c>
      <c r="C235" s="98" t="s">
        <v>845</v>
      </c>
      <c r="D235" s="335" t="s">
        <v>1159</v>
      </c>
      <c r="E235" s="330" t="s">
        <v>1299</v>
      </c>
      <c r="F235" s="206" t="s">
        <v>1289</v>
      </c>
      <c r="G235" s="242" t="s">
        <v>8</v>
      </c>
      <c r="H235" s="206" t="s">
        <v>1418</v>
      </c>
      <c r="I235" s="103" t="s">
        <v>14</v>
      </c>
      <c r="J235" s="98" t="s">
        <v>18</v>
      </c>
      <c r="K235" s="98" t="s">
        <v>883</v>
      </c>
      <c r="L235" s="243">
        <v>1000</v>
      </c>
      <c r="M235" s="243">
        <v>1000</v>
      </c>
      <c r="N235" s="103">
        <v>100</v>
      </c>
      <c r="O235" s="103" t="s">
        <v>63</v>
      </c>
      <c r="P235" s="98" t="s">
        <v>63</v>
      </c>
      <c r="Q235" s="351" t="s">
        <v>1512</v>
      </c>
      <c r="R235" s="98" t="s">
        <v>24</v>
      </c>
      <c r="S235" s="103" t="s">
        <v>1447</v>
      </c>
      <c r="T235" s="325">
        <v>1999</v>
      </c>
      <c r="U235" s="206" t="s">
        <v>1417</v>
      </c>
      <c r="V235" s="244" t="s">
        <v>1160</v>
      </c>
    </row>
    <row r="236" spans="1:24" ht="60">
      <c r="A236" s="103" t="s">
        <v>1016</v>
      </c>
      <c r="B236" s="98" t="s">
        <v>966</v>
      </c>
      <c r="C236" s="242" t="s">
        <v>167</v>
      </c>
      <c r="D236" s="103" t="s">
        <v>1017</v>
      </c>
      <c r="E236" s="206" t="s">
        <v>1289</v>
      </c>
      <c r="F236" s="206" t="s">
        <v>1289</v>
      </c>
      <c r="G236" s="242" t="s">
        <v>10</v>
      </c>
      <c r="H236" s="206" t="s">
        <v>1418</v>
      </c>
      <c r="I236" s="103" t="s">
        <v>770</v>
      </c>
      <c r="J236" s="98" t="s">
        <v>18</v>
      </c>
      <c r="K236" s="98" t="s">
        <v>883</v>
      </c>
      <c r="L236" s="243">
        <v>800</v>
      </c>
      <c r="M236" s="243">
        <v>800</v>
      </c>
      <c r="N236" s="103">
        <v>100</v>
      </c>
      <c r="O236" s="327" t="s">
        <v>62</v>
      </c>
      <c r="P236" s="98" t="s">
        <v>63</v>
      </c>
      <c r="Q236" s="243" t="s">
        <v>1513</v>
      </c>
      <c r="R236" s="98" t="s">
        <v>24</v>
      </c>
      <c r="S236" s="98" t="s">
        <v>1018</v>
      </c>
      <c r="T236" s="210" t="s">
        <v>1417</v>
      </c>
      <c r="U236" s="206" t="s">
        <v>1417</v>
      </c>
      <c r="V236" s="236" t="s">
        <v>1417</v>
      </c>
    </row>
    <row r="237" spans="1:24" ht="82.5" customHeight="1">
      <c r="A237" s="325" t="s">
        <v>1370</v>
      </c>
      <c r="B237" s="98" t="s">
        <v>1309</v>
      </c>
      <c r="C237" s="98" t="s">
        <v>1434</v>
      </c>
      <c r="D237" s="206" t="s">
        <v>1289</v>
      </c>
      <c r="E237" s="206" t="s">
        <v>1289</v>
      </c>
      <c r="F237" s="206" t="s">
        <v>1289</v>
      </c>
      <c r="G237" s="206" t="s">
        <v>1289</v>
      </c>
      <c r="H237" s="206" t="s">
        <v>1418</v>
      </c>
      <c r="I237" s="103" t="s">
        <v>14</v>
      </c>
      <c r="J237" s="103" t="s">
        <v>18</v>
      </c>
      <c r="K237" s="103" t="s">
        <v>19</v>
      </c>
      <c r="L237" s="103">
        <v>5400</v>
      </c>
      <c r="M237" s="103">
        <v>1380</v>
      </c>
      <c r="N237" s="206" t="s">
        <v>1289</v>
      </c>
      <c r="O237" s="327" t="s">
        <v>63</v>
      </c>
      <c r="P237" s="206" t="s">
        <v>1289</v>
      </c>
      <c r="Q237" s="238">
        <v>6641</v>
      </c>
      <c r="R237" s="206" t="s">
        <v>1289</v>
      </c>
      <c r="S237" s="325" t="s">
        <v>31</v>
      </c>
      <c r="T237" s="206" t="s">
        <v>1289</v>
      </c>
      <c r="U237" s="325" t="s">
        <v>1429</v>
      </c>
      <c r="V237" s="325" t="s">
        <v>1435</v>
      </c>
    </row>
    <row r="238" spans="1:24" ht="82.5" customHeight="1">
      <c r="A238" s="103" t="s">
        <v>868</v>
      </c>
      <c r="B238" s="103" t="s">
        <v>807</v>
      </c>
      <c r="C238" s="242" t="s">
        <v>1300</v>
      </c>
      <c r="D238" s="242" t="s">
        <v>1300</v>
      </c>
      <c r="E238" s="206" t="s">
        <v>1289</v>
      </c>
      <c r="F238" s="206" t="s">
        <v>1289</v>
      </c>
      <c r="G238" s="242" t="s">
        <v>1300</v>
      </c>
      <c r="H238" s="242" t="s">
        <v>1300</v>
      </c>
      <c r="I238" s="242" t="s">
        <v>1300</v>
      </c>
      <c r="J238" s="270" t="s">
        <v>18</v>
      </c>
      <c r="K238" s="270" t="s">
        <v>19</v>
      </c>
      <c r="L238" s="327">
        <v>1916</v>
      </c>
      <c r="M238" s="327">
        <v>996</v>
      </c>
      <c r="N238" s="103">
        <v>52</v>
      </c>
      <c r="O238" s="103" t="s">
        <v>63</v>
      </c>
      <c r="P238" s="242" t="s">
        <v>1300</v>
      </c>
      <c r="Q238" s="328">
        <v>12293</v>
      </c>
      <c r="R238" s="270" t="s">
        <v>210</v>
      </c>
      <c r="S238" s="242" t="s">
        <v>1300</v>
      </c>
      <c r="T238" s="242" t="s">
        <v>1300</v>
      </c>
      <c r="U238" s="242" t="s">
        <v>1300</v>
      </c>
      <c r="V238" s="103" t="s">
        <v>869</v>
      </c>
    </row>
    <row r="239" spans="1:24" ht="82.5" customHeight="1">
      <c r="A239" s="103" t="s">
        <v>1012</v>
      </c>
      <c r="B239" s="98" t="s">
        <v>966</v>
      </c>
      <c r="C239" s="242" t="s">
        <v>1300</v>
      </c>
      <c r="D239" s="242" t="s">
        <v>1300</v>
      </c>
      <c r="E239" s="206" t="s">
        <v>1289</v>
      </c>
      <c r="F239" s="206" t="s">
        <v>1289</v>
      </c>
      <c r="G239" s="242" t="s">
        <v>1300</v>
      </c>
      <c r="H239" s="242" t="s">
        <v>1300</v>
      </c>
      <c r="I239" s="242" t="s">
        <v>1300</v>
      </c>
      <c r="J239" s="270" t="s">
        <v>18</v>
      </c>
      <c r="K239" s="270" t="s">
        <v>19</v>
      </c>
      <c r="L239" s="327">
        <v>5930</v>
      </c>
      <c r="M239" s="327">
        <v>891</v>
      </c>
      <c r="N239" s="103">
        <v>15</v>
      </c>
      <c r="O239" s="103" t="s">
        <v>63</v>
      </c>
      <c r="P239" s="206" t="s">
        <v>1289</v>
      </c>
      <c r="Q239" s="328">
        <v>7830.57</v>
      </c>
      <c r="R239" s="270" t="s">
        <v>210</v>
      </c>
      <c r="S239" s="242" t="s">
        <v>1300</v>
      </c>
      <c r="T239" s="325" t="s">
        <v>1300</v>
      </c>
      <c r="U239" s="242" t="s">
        <v>1300</v>
      </c>
      <c r="V239" s="236" t="s">
        <v>1417</v>
      </c>
    </row>
    <row r="240" spans="1:24" ht="82.5" customHeight="1">
      <c r="A240" s="103" t="s">
        <v>383</v>
      </c>
      <c r="B240" s="98" t="s">
        <v>1107</v>
      </c>
      <c r="C240" s="242" t="s">
        <v>167</v>
      </c>
      <c r="D240" s="103" t="s">
        <v>1109</v>
      </c>
      <c r="E240" s="206" t="s">
        <v>1289</v>
      </c>
      <c r="F240" s="206" t="s">
        <v>1289</v>
      </c>
      <c r="G240" s="103" t="s">
        <v>9</v>
      </c>
      <c r="H240" s="103" t="s">
        <v>384</v>
      </c>
      <c r="I240" s="103" t="s">
        <v>13</v>
      </c>
      <c r="J240" s="103" t="s">
        <v>18</v>
      </c>
      <c r="K240" s="103" t="s">
        <v>815</v>
      </c>
      <c r="L240" s="251">
        <v>1000</v>
      </c>
      <c r="M240" s="251">
        <v>600</v>
      </c>
      <c r="N240" s="103">
        <v>60</v>
      </c>
      <c r="O240" s="327" t="s">
        <v>62</v>
      </c>
      <c r="P240" s="98" t="s">
        <v>63</v>
      </c>
      <c r="Q240" s="252">
        <v>960</v>
      </c>
      <c r="R240" s="103" t="s">
        <v>24</v>
      </c>
      <c r="S240" s="98" t="s">
        <v>25</v>
      </c>
      <c r="T240" s="325" t="s">
        <v>64</v>
      </c>
      <c r="U240" s="206" t="s">
        <v>1417</v>
      </c>
      <c r="V240" s="329" t="s">
        <v>1108</v>
      </c>
    </row>
    <row r="241" spans="1:22" ht="82.5" customHeight="1">
      <c r="A241" s="296" t="s">
        <v>922</v>
      </c>
      <c r="B241" s="98" t="s">
        <v>907</v>
      </c>
      <c r="C241" s="242" t="s">
        <v>908</v>
      </c>
      <c r="D241" s="103" t="s">
        <v>923</v>
      </c>
      <c r="E241" s="324" t="s">
        <v>1299</v>
      </c>
      <c r="F241" s="206" t="s">
        <v>1289</v>
      </c>
      <c r="G241" s="242" t="s">
        <v>10</v>
      </c>
      <c r="H241" s="206" t="s">
        <v>1418</v>
      </c>
      <c r="I241" s="103" t="s">
        <v>15</v>
      </c>
      <c r="J241" s="292" t="s">
        <v>18</v>
      </c>
      <c r="K241" s="292" t="s">
        <v>19</v>
      </c>
      <c r="L241" s="243">
        <v>1</v>
      </c>
      <c r="M241" s="243">
        <v>1</v>
      </c>
      <c r="N241" s="103">
        <v>100</v>
      </c>
      <c r="O241" s="327" t="s">
        <v>62</v>
      </c>
      <c r="P241" s="98" t="s">
        <v>340</v>
      </c>
      <c r="Q241" s="287">
        <v>1060</v>
      </c>
      <c r="R241" s="98" t="s">
        <v>24</v>
      </c>
      <c r="S241" s="98" t="s">
        <v>31</v>
      </c>
      <c r="T241" s="206" t="s">
        <v>1417</v>
      </c>
      <c r="U241" s="206" t="s">
        <v>1417</v>
      </c>
      <c r="V241" s="244" t="s">
        <v>88</v>
      </c>
    </row>
    <row r="242" spans="1:22" ht="82.5" customHeight="1">
      <c r="A242" s="98" t="s">
        <v>687</v>
      </c>
      <c r="B242" s="98" t="s">
        <v>1243</v>
      </c>
      <c r="C242" s="98" t="s">
        <v>23</v>
      </c>
      <c r="D242" s="98" t="s">
        <v>688</v>
      </c>
      <c r="E242" s="206" t="s">
        <v>1289</v>
      </c>
      <c r="F242" s="324" t="s">
        <v>1299</v>
      </c>
      <c r="G242" s="242" t="s">
        <v>11</v>
      </c>
      <c r="H242" s="98" t="s">
        <v>612</v>
      </c>
      <c r="I242" s="103" t="s">
        <v>15</v>
      </c>
      <c r="J242" s="292" t="s">
        <v>18</v>
      </c>
      <c r="K242" s="292" t="s">
        <v>612</v>
      </c>
      <c r="L242" s="243">
        <v>22</v>
      </c>
      <c r="M242" s="243">
        <v>22</v>
      </c>
      <c r="N242" s="243">
        <v>100</v>
      </c>
      <c r="O242" s="327" t="s">
        <v>62</v>
      </c>
      <c r="P242" s="98" t="s">
        <v>63</v>
      </c>
      <c r="Q242" s="238">
        <v>2182.9899999999998</v>
      </c>
      <c r="R242" s="98" t="s">
        <v>24</v>
      </c>
      <c r="S242" s="98" t="s">
        <v>25</v>
      </c>
      <c r="T242" s="210" t="s">
        <v>1417</v>
      </c>
      <c r="U242" s="206" t="s">
        <v>1417</v>
      </c>
      <c r="V242" s="335" t="s">
        <v>689</v>
      </c>
    </row>
    <row r="243" spans="1:22" ht="82.5" customHeight="1">
      <c r="A243" s="322" t="s">
        <v>1266</v>
      </c>
      <c r="B243" s="98" t="s">
        <v>1243</v>
      </c>
      <c r="C243" s="206" t="s">
        <v>1289</v>
      </c>
      <c r="D243" s="103" t="s">
        <v>1267</v>
      </c>
      <c r="E243" s="206" t="s">
        <v>1289</v>
      </c>
      <c r="F243" s="206" t="s">
        <v>1289</v>
      </c>
      <c r="G243" s="242" t="s">
        <v>11</v>
      </c>
      <c r="H243" s="206" t="s">
        <v>1418</v>
      </c>
      <c r="I243" s="103" t="s">
        <v>770</v>
      </c>
      <c r="J243" s="98" t="s">
        <v>18</v>
      </c>
      <c r="K243" s="98" t="s">
        <v>883</v>
      </c>
      <c r="L243" s="243">
        <v>25000</v>
      </c>
      <c r="M243" s="243">
        <v>14725</v>
      </c>
      <c r="N243" s="243">
        <v>58.9</v>
      </c>
      <c r="O243" s="327" t="s">
        <v>62</v>
      </c>
      <c r="P243" s="206" t="s">
        <v>1289</v>
      </c>
      <c r="Q243" s="272" t="s">
        <v>1514</v>
      </c>
      <c r="R243" s="98" t="s">
        <v>24</v>
      </c>
      <c r="S243" s="98" t="s">
        <v>25</v>
      </c>
      <c r="T243" s="210" t="s">
        <v>1417</v>
      </c>
      <c r="U243" s="206" t="s">
        <v>1417</v>
      </c>
      <c r="V243" s="335" t="s">
        <v>1268</v>
      </c>
    </row>
    <row r="244" spans="1:22" ht="82.5" customHeight="1">
      <c r="A244" s="296" t="s">
        <v>361</v>
      </c>
      <c r="B244" s="98" t="s">
        <v>1019</v>
      </c>
      <c r="C244" s="103" t="s">
        <v>100</v>
      </c>
      <c r="D244" s="103" t="s">
        <v>362</v>
      </c>
      <c r="E244" s="323" t="s">
        <v>1299</v>
      </c>
      <c r="F244" s="206" t="s">
        <v>1289</v>
      </c>
      <c r="G244" s="103" t="s">
        <v>10</v>
      </c>
      <c r="H244" s="206" t="s">
        <v>1418</v>
      </c>
      <c r="I244" s="103" t="s">
        <v>1029</v>
      </c>
      <c r="J244" s="103" t="s">
        <v>18</v>
      </c>
      <c r="K244" s="98" t="s">
        <v>1060</v>
      </c>
      <c r="L244" s="251">
        <v>12852</v>
      </c>
      <c r="M244" s="251">
        <v>7439</v>
      </c>
      <c r="N244" s="103">
        <v>58</v>
      </c>
      <c r="O244" s="327" t="s">
        <v>62</v>
      </c>
      <c r="P244" s="98" t="s">
        <v>63</v>
      </c>
      <c r="Q244" s="251" t="s">
        <v>1515</v>
      </c>
      <c r="R244" s="103" t="s">
        <v>24</v>
      </c>
      <c r="S244" s="103" t="s">
        <v>53</v>
      </c>
      <c r="T244" s="325">
        <v>1965</v>
      </c>
      <c r="U244" s="206" t="s">
        <v>1417</v>
      </c>
      <c r="V244" s="103" t="s">
        <v>363</v>
      </c>
    </row>
    <row r="245" spans="1:22" ht="82.5" customHeight="1">
      <c r="A245" s="98" t="s">
        <v>272</v>
      </c>
      <c r="B245" s="98" t="s">
        <v>1295</v>
      </c>
      <c r="C245" s="98" t="s">
        <v>27</v>
      </c>
      <c r="D245" s="98" t="s">
        <v>273</v>
      </c>
      <c r="E245" s="206" t="s">
        <v>1289</v>
      </c>
      <c r="F245" s="206" t="s">
        <v>1289</v>
      </c>
      <c r="G245" s="242" t="s">
        <v>10</v>
      </c>
      <c r="H245" s="98" t="s">
        <v>229</v>
      </c>
      <c r="I245" s="103" t="s">
        <v>15</v>
      </c>
      <c r="J245" s="292" t="s">
        <v>18</v>
      </c>
      <c r="K245" s="98" t="s">
        <v>612</v>
      </c>
      <c r="L245" s="243">
        <v>152</v>
      </c>
      <c r="M245" s="243">
        <v>152</v>
      </c>
      <c r="N245" s="103">
        <v>100</v>
      </c>
      <c r="O245" s="327" t="s">
        <v>62</v>
      </c>
      <c r="P245" s="98" t="s">
        <v>63</v>
      </c>
      <c r="Q245" s="206" t="s">
        <v>1289</v>
      </c>
      <c r="R245" s="98" t="s">
        <v>24</v>
      </c>
      <c r="S245" s="98" t="s">
        <v>25</v>
      </c>
      <c r="T245" s="210" t="s">
        <v>1417</v>
      </c>
      <c r="U245" s="206" t="s">
        <v>1417</v>
      </c>
      <c r="V245" s="244" t="s">
        <v>215</v>
      </c>
    </row>
    <row r="246" spans="1:22" ht="82.5" customHeight="1">
      <c r="A246" s="325" t="s">
        <v>690</v>
      </c>
      <c r="B246" s="98" t="s">
        <v>1243</v>
      </c>
      <c r="C246" s="98" t="s">
        <v>908</v>
      </c>
      <c r="D246" s="325" t="s">
        <v>691</v>
      </c>
      <c r="E246" s="206" t="s">
        <v>1289</v>
      </c>
      <c r="F246" s="324" t="s">
        <v>1299</v>
      </c>
      <c r="G246" s="242" t="s">
        <v>11</v>
      </c>
      <c r="H246" s="98" t="s">
        <v>619</v>
      </c>
      <c r="I246" s="103" t="s">
        <v>15</v>
      </c>
      <c r="J246" s="292" t="s">
        <v>18</v>
      </c>
      <c r="K246" s="292" t="s">
        <v>612</v>
      </c>
      <c r="L246" s="243">
        <v>103</v>
      </c>
      <c r="M246" s="243">
        <v>103</v>
      </c>
      <c r="N246" s="243">
        <v>100</v>
      </c>
      <c r="O246" s="327" t="s">
        <v>62</v>
      </c>
      <c r="P246" s="98" t="s">
        <v>63</v>
      </c>
      <c r="Q246" s="238">
        <v>3050.86</v>
      </c>
      <c r="R246" s="98" t="s">
        <v>24</v>
      </c>
      <c r="S246" s="325" t="s">
        <v>37</v>
      </c>
      <c r="T246" s="210" t="s">
        <v>1417</v>
      </c>
      <c r="U246" s="206" t="s">
        <v>1417</v>
      </c>
      <c r="V246" s="98" t="s">
        <v>613</v>
      </c>
    </row>
    <row r="247" spans="1:22" ht="82.5" customHeight="1">
      <c r="A247" s="98" t="s">
        <v>950</v>
      </c>
      <c r="B247" s="98" t="s">
        <v>930</v>
      </c>
      <c r="C247" s="242" t="s">
        <v>1300</v>
      </c>
      <c r="D247" s="242" t="s">
        <v>1300</v>
      </c>
      <c r="E247" s="206" t="s">
        <v>1289</v>
      </c>
      <c r="F247" s="324" t="s">
        <v>1299</v>
      </c>
      <c r="G247" s="242" t="s">
        <v>1300</v>
      </c>
      <c r="H247" s="242" t="s">
        <v>1300</v>
      </c>
      <c r="I247" s="242" t="s">
        <v>1300</v>
      </c>
      <c r="J247" s="98" t="s">
        <v>18</v>
      </c>
      <c r="K247" s="98" t="s">
        <v>883</v>
      </c>
      <c r="L247" s="206" t="s">
        <v>1417</v>
      </c>
      <c r="M247" s="243">
        <v>2731</v>
      </c>
      <c r="N247" s="206" t="s">
        <v>1417</v>
      </c>
      <c r="O247" s="103" t="s">
        <v>63</v>
      </c>
      <c r="P247" s="242" t="s">
        <v>1300</v>
      </c>
      <c r="Q247" s="251" t="s">
        <v>1516</v>
      </c>
      <c r="R247" s="270" t="s">
        <v>210</v>
      </c>
      <c r="S247" s="242" t="s">
        <v>1300</v>
      </c>
      <c r="T247" s="325" t="s">
        <v>1300</v>
      </c>
      <c r="U247" s="242" t="s">
        <v>1300</v>
      </c>
      <c r="V247" s="332" t="s">
        <v>937</v>
      </c>
    </row>
    <row r="248" spans="1:22" ht="82.5" customHeight="1">
      <c r="A248" s="325" t="s">
        <v>1374</v>
      </c>
      <c r="B248" s="98" t="s">
        <v>1309</v>
      </c>
      <c r="C248" s="98" t="s">
        <v>1441</v>
      </c>
      <c r="D248" s="206" t="s">
        <v>1289</v>
      </c>
      <c r="E248" s="206" t="s">
        <v>1289</v>
      </c>
      <c r="F248" s="206" t="s">
        <v>1289</v>
      </c>
      <c r="G248" s="206" t="s">
        <v>1289</v>
      </c>
      <c r="H248" s="206" t="s">
        <v>1418</v>
      </c>
      <c r="I248" s="103" t="s">
        <v>1485</v>
      </c>
      <c r="J248" s="103" t="s">
        <v>18</v>
      </c>
      <c r="K248" s="103" t="s">
        <v>19</v>
      </c>
      <c r="L248" s="206" t="s">
        <v>1417</v>
      </c>
      <c r="M248" s="103">
        <v>91</v>
      </c>
      <c r="N248" s="206" t="s">
        <v>1289</v>
      </c>
      <c r="O248" s="327" t="s">
        <v>63</v>
      </c>
      <c r="P248" s="206" t="s">
        <v>1289</v>
      </c>
      <c r="Q248" s="238">
        <v>297.79750000000001</v>
      </c>
      <c r="R248" s="206" t="s">
        <v>1289</v>
      </c>
      <c r="S248" s="206" t="s">
        <v>1289</v>
      </c>
      <c r="T248" s="325">
        <v>2015</v>
      </c>
      <c r="U248" s="325" t="s">
        <v>1443</v>
      </c>
      <c r="V248" s="325" t="s">
        <v>1444</v>
      </c>
    </row>
    <row r="249" spans="1:22" ht="82.5" customHeight="1">
      <c r="A249" s="325" t="s">
        <v>1375</v>
      </c>
      <c r="B249" s="98" t="s">
        <v>1309</v>
      </c>
      <c r="C249" s="98" t="s">
        <v>1517</v>
      </c>
      <c r="D249" s="206" t="s">
        <v>1289</v>
      </c>
      <c r="E249" s="206" t="s">
        <v>1289</v>
      </c>
      <c r="F249" s="206" t="s">
        <v>1289</v>
      </c>
      <c r="G249" s="206" t="s">
        <v>1289</v>
      </c>
      <c r="H249" s="206" t="s">
        <v>1418</v>
      </c>
      <c r="I249" s="103" t="s">
        <v>1485</v>
      </c>
      <c r="J249" s="103" t="s">
        <v>18</v>
      </c>
      <c r="K249" s="103" t="s">
        <v>612</v>
      </c>
      <c r="L249" s="103">
        <v>26</v>
      </c>
      <c r="M249" s="103">
        <v>26</v>
      </c>
      <c r="N249" s="206" t="s">
        <v>1289</v>
      </c>
      <c r="O249" s="327" t="s">
        <v>62</v>
      </c>
      <c r="P249" s="206" t="s">
        <v>1289</v>
      </c>
      <c r="Q249" s="238">
        <v>1001</v>
      </c>
      <c r="R249" s="206" t="s">
        <v>1289</v>
      </c>
      <c r="S249" s="98" t="s">
        <v>25</v>
      </c>
      <c r="T249" s="206" t="s">
        <v>1289</v>
      </c>
      <c r="U249" s="325" t="s">
        <v>1429</v>
      </c>
      <c r="V249" s="325" t="s">
        <v>1488</v>
      </c>
    </row>
    <row r="250" spans="1:22" ht="82.5" customHeight="1">
      <c r="A250" s="98" t="s">
        <v>697</v>
      </c>
      <c r="B250" s="98" t="s">
        <v>1243</v>
      </c>
      <c r="C250" s="98" t="s">
        <v>23</v>
      </c>
      <c r="D250" s="325" t="s">
        <v>698</v>
      </c>
      <c r="E250" s="206" t="s">
        <v>1289</v>
      </c>
      <c r="F250" s="324" t="s">
        <v>1299</v>
      </c>
      <c r="G250" s="242" t="s">
        <v>11</v>
      </c>
      <c r="H250" s="98" t="s">
        <v>612</v>
      </c>
      <c r="I250" s="103" t="s">
        <v>15</v>
      </c>
      <c r="J250" s="292" t="s">
        <v>18</v>
      </c>
      <c r="K250" s="292" t="s">
        <v>612</v>
      </c>
      <c r="L250" s="243">
        <v>22</v>
      </c>
      <c r="M250" s="243">
        <v>22</v>
      </c>
      <c r="N250" s="243">
        <v>100</v>
      </c>
      <c r="O250" s="327" t="s">
        <v>62</v>
      </c>
      <c r="P250" s="98" t="s">
        <v>63</v>
      </c>
      <c r="Q250" s="238">
        <v>3450.73</v>
      </c>
      <c r="R250" s="98" t="s">
        <v>24</v>
      </c>
      <c r="S250" s="98" t="s">
        <v>25</v>
      </c>
      <c r="T250" s="210" t="s">
        <v>1417</v>
      </c>
      <c r="U250" s="206" t="s">
        <v>1417</v>
      </c>
      <c r="V250" s="335" t="s">
        <v>625</v>
      </c>
    </row>
    <row r="251" spans="1:22" ht="82.5" customHeight="1">
      <c r="A251" s="103" t="s">
        <v>943</v>
      </c>
      <c r="B251" s="98" t="s">
        <v>930</v>
      </c>
      <c r="C251" s="242" t="s">
        <v>1300</v>
      </c>
      <c r="D251" s="242" t="s">
        <v>1300</v>
      </c>
      <c r="E251" s="206" t="s">
        <v>1289</v>
      </c>
      <c r="F251" s="323" t="s">
        <v>1299</v>
      </c>
      <c r="G251" s="242" t="s">
        <v>1300</v>
      </c>
      <c r="H251" s="242" t="s">
        <v>1300</v>
      </c>
      <c r="I251" s="242" t="s">
        <v>1300</v>
      </c>
      <c r="J251" s="270" t="s">
        <v>18</v>
      </c>
      <c r="K251" s="270" t="s">
        <v>19</v>
      </c>
      <c r="L251" s="206" t="s">
        <v>1417</v>
      </c>
      <c r="M251" s="327">
        <v>1050</v>
      </c>
      <c r="N251" s="206" t="s">
        <v>1417</v>
      </c>
      <c r="O251" s="103" t="s">
        <v>63</v>
      </c>
      <c r="P251" s="242" t="s">
        <v>1300</v>
      </c>
      <c r="Q251" s="328">
        <v>8400</v>
      </c>
      <c r="R251" s="270" t="s">
        <v>210</v>
      </c>
      <c r="S251" s="242" t="s">
        <v>1300</v>
      </c>
      <c r="T251" s="325" t="s">
        <v>1300</v>
      </c>
      <c r="U251" s="242" t="s">
        <v>1300</v>
      </c>
      <c r="V251" s="332" t="s">
        <v>937</v>
      </c>
    </row>
    <row r="252" spans="1:22" ht="82.5" customHeight="1">
      <c r="A252" s="98" t="s">
        <v>953</v>
      </c>
      <c r="B252" s="98" t="s">
        <v>930</v>
      </c>
      <c r="C252" s="242" t="s">
        <v>1300</v>
      </c>
      <c r="D252" s="242" t="s">
        <v>1300</v>
      </c>
      <c r="E252" s="206" t="s">
        <v>1289</v>
      </c>
      <c r="F252" s="324" t="s">
        <v>1299</v>
      </c>
      <c r="G252" s="242" t="s">
        <v>1300</v>
      </c>
      <c r="H252" s="242" t="s">
        <v>1300</v>
      </c>
      <c r="I252" s="242" t="s">
        <v>1300</v>
      </c>
      <c r="J252" s="98" t="s">
        <v>18</v>
      </c>
      <c r="K252" s="98" t="s">
        <v>883</v>
      </c>
      <c r="L252" s="206" t="s">
        <v>1417</v>
      </c>
      <c r="M252" s="243">
        <v>5439</v>
      </c>
      <c r="N252" s="206" t="s">
        <v>1417</v>
      </c>
      <c r="O252" s="103" t="s">
        <v>63</v>
      </c>
      <c r="P252" s="242" t="s">
        <v>1300</v>
      </c>
      <c r="Q252" s="251" t="s">
        <v>1518</v>
      </c>
      <c r="R252" s="270" t="s">
        <v>210</v>
      </c>
      <c r="S252" s="242" t="s">
        <v>1300</v>
      </c>
      <c r="T252" s="325" t="s">
        <v>1300</v>
      </c>
      <c r="U252" s="242" t="s">
        <v>1300</v>
      </c>
      <c r="V252" s="332" t="s">
        <v>937</v>
      </c>
    </row>
    <row r="253" spans="1:22" ht="82.5" customHeight="1">
      <c r="A253" s="325" t="s">
        <v>1376</v>
      </c>
      <c r="B253" s="98" t="s">
        <v>1309</v>
      </c>
      <c r="C253" s="98" t="s">
        <v>1519</v>
      </c>
      <c r="D253" s="206" t="s">
        <v>1289</v>
      </c>
      <c r="E253" s="206" t="s">
        <v>1289</v>
      </c>
      <c r="F253" s="206" t="s">
        <v>1289</v>
      </c>
      <c r="G253" s="206" t="s">
        <v>1289</v>
      </c>
      <c r="H253" s="206" t="s">
        <v>1418</v>
      </c>
      <c r="I253" s="103" t="s">
        <v>1520</v>
      </c>
      <c r="J253" s="103" t="s">
        <v>18</v>
      </c>
      <c r="K253" s="103" t="s">
        <v>19</v>
      </c>
      <c r="L253" s="103">
        <v>99</v>
      </c>
      <c r="M253" s="103">
        <v>99</v>
      </c>
      <c r="N253" s="206" t="s">
        <v>1289</v>
      </c>
      <c r="O253" s="327" t="s">
        <v>62</v>
      </c>
      <c r="P253" s="206" t="s">
        <v>1289</v>
      </c>
      <c r="Q253" s="238">
        <v>690.5</v>
      </c>
      <c r="R253" s="206" t="s">
        <v>1289</v>
      </c>
      <c r="S253" s="98" t="s">
        <v>25</v>
      </c>
      <c r="T253" s="206" t="s">
        <v>1289</v>
      </c>
      <c r="U253" s="325" t="s">
        <v>1521</v>
      </c>
      <c r="V253" s="325" t="s">
        <v>1466</v>
      </c>
    </row>
    <row r="254" spans="1:22" ht="82.5" customHeight="1">
      <c r="A254" s="98" t="s">
        <v>507</v>
      </c>
      <c r="B254" s="98" t="s">
        <v>1202</v>
      </c>
      <c r="C254" s="242" t="s">
        <v>60</v>
      </c>
      <c r="D254" s="98" t="s">
        <v>508</v>
      </c>
      <c r="E254" s="206" t="s">
        <v>1289</v>
      </c>
      <c r="F254" s="206" t="s">
        <v>1289</v>
      </c>
      <c r="G254" s="242" t="s">
        <v>8</v>
      </c>
      <c r="H254" s="98" t="s">
        <v>509</v>
      </c>
      <c r="I254" s="103" t="s">
        <v>964</v>
      </c>
      <c r="J254" s="292" t="s">
        <v>18</v>
      </c>
      <c r="K254" s="292" t="s">
        <v>19</v>
      </c>
      <c r="L254" s="237">
        <v>1588</v>
      </c>
      <c r="M254" s="237">
        <v>1378</v>
      </c>
      <c r="N254" s="103">
        <v>87</v>
      </c>
      <c r="O254" s="327" t="s">
        <v>62</v>
      </c>
      <c r="P254" s="98" t="s">
        <v>63</v>
      </c>
      <c r="Q254" s="238">
        <v>78587.546700000006</v>
      </c>
      <c r="R254" s="98" t="s">
        <v>24</v>
      </c>
      <c r="S254" s="98" t="s">
        <v>25</v>
      </c>
      <c r="T254" s="210" t="s">
        <v>1417</v>
      </c>
      <c r="U254" s="206" t="s">
        <v>1417</v>
      </c>
      <c r="V254" s="244" t="s">
        <v>1203</v>
      </c>
    </row>
    <row r="255" spans="1:22" ht="82.5" customHeight="1">
      <c r="A255" s="103" t="s">
        <v>1262</v>
      </c>
      <c r="B255" s="98" t="s">
        <v>1243</v>
      </c>
      <c r="C255" s="98" t="s">
        <v>854</v>
      </c>
      <c r="D255" s="103" t="s">
        <v>1263</v>
      </c>
      <c r="E255" s="206" t="s">
        <v>1289</v>
      </c>
      <c r="F255" s="206" t="s">
        <v>1289</v>
      </c>
      <c r="G255" s="242" t="s">
        <v>11</v>
      </c>
      <c r="H255" s="206" t="s">
        <v>1418</v>
      </c>
      <c r="I255" s="103" t="s">
        <v>15</v>
      </c>
      <c r="J255" s="98" t="s">
        <v>18</v>
      </c>
      <c r="K255" s="98" t="s">
        <v>883</v>
      </c>
      <c r="L255" s="243">
        <v>1000</v>
      </c>
      <c r="M255" s="243">
        <v>1000</v>
      </c>
      <c r="N255" s="243">
        <v>100</v>
      </c>
      <c r="O255" s="327" t="s">
        <v>62</v>
      </c>
      <c r="P255" s="206" t="s">
        <v>1289</v>
      </c>
      <c r="Q255" s="272" t="s">
        <v>1523</v>
      </c>
      <c r="R255" s="98" t="s">
        <v>24</v>
      </c>
      <c r="S255" s="98" t="s">
        <v>25</v>
      </c>
      <c r="T255" s="210" t="s">
        <v>1417</v>
      </c>
      <c r="U255" s="206" t="s">
        <v>1417</v>
      </c>
      <c r="V255" s="206" t="s">
        <v>1417</v>
      </c>
    </row>
    <row r="256" spans="1:22" ht="82.5" customHeight="1">
      <c r="A256" s="98" t="s">
        <v>1216</v>
      </c>
      <c r="B256" s="98" t="s">
        <v>1202</v>
      </c>
      <c r="C256" s="98" t="s">
        <v>371</v>
      </c>
      <c r="D256" s="103" t="s">
        <v>1217</v>
      </c>
      <c r="E256" s="330" t="s">
        <v>1299</v>
      </c>
      <c r="F256" s="206" t="s">
        <v>1289</v>
      </c>
      <c r="G256" s="242" t="s">
        <v>9</v>
      </c>
      <c r="H256" s="206" t="s">
        <v>1418</v>
      </c>
      <c r="I256" s="103" t="s">
        <v>818</v>
      </c>
      <c r="J256" s="98" t="s">
        <v>18</v>
      </c>
      <c r="K256" s="98" t="s">
        <v>883</v>
      </c>
      <c r="L256" s="243">
        <v>2000</v>
      </c>
      <c r="M256" s="243">
        <v>57</v>
      </c>
      <c r="N256" s="103">
        <v>3</v>
      </c>
      <c r="O256" s="327" t="s">
        <v>62</v>
      </c>
      <c r="P256" s="98" t="s">
        <v>340</v>
      </c>
      <c r="Q256" s="272" t="s">
        <v>1524</v>
      </c>
      <c r="R256" s="98" t="s">
        <v>24</v>
      </c>
      <c r="S256" s="98" t="s">
        <v>31</v>
      </c>
      <c r="T256" s="325">
        <v>1992</v>
      </c>
      <c r="U256" s="242" t="s">
        <v>1218</v>
      </c>
      <c r="V256" s="244" t="s">
        <v>1215</v>
      </c>
    </row>
    <row r="257" spans="1:22" ht="82.5" customHeight="1">
      <c r="A257" s="103" t="s">
        <v>188</v>
      </c>
      <c r="B257" s="98" t="s">
        <v>966</v>
      </c>
      <c r="C257" s="242" t="s">
        <v>167</v>
      </c>
      <c r="D257" s="103" t="s">
        <v>983</v>
      </c>
      <c r="E257" s="206" t="s">
        <v>1289</v>
      </c>
      <c r="F257" s="206" t="s">
        <v>1289</v>
      </c>
      <c r="G257" s="103" t="s">
        <v>10</v>
      </c>
      <c r="H257" s="206" t="s">
        <v>1418</v>
      </c>
      <c r="I257" s="103" t="s">
        <v>13</v>
      </c>
      <c r="J257" s="103" t="s">
        <v>18</v>
      </c>
      <c r="K257" s="103" t="s">
        <v>19</v>
      </c>
      <c r="L257" s="251" t="s">
        <v>1292</v>
      </c>
      <c r="M257" s="251" t="s">
        <v>1292</v>
      </c>
      <c r="N257" s="251" t="s">
        <v>1292</v>
      </c>
      <c r="O257" s="327" t="s">
        <v>62</v>
      </c>
      <c r="P257" s="98" t="s">
        <v>63</v>
      </c>
      <c r="Q257" s="103" t="s">
        <v>1292</v>
      </c>
      <c r="R257" s="103" t="s">
        <v>24</v>
      </c>
      <c r="S257" s="103" t="s">
        <v>46</v>
      </c>
      <c r="T257" s="210" t="s">
        <v>1417</v>
      </c>
      <c r="U257" s="206" t="s">
        <v>1417</v>
      </c>
      <c r="V257" s="236" t="s">
        <v>1417</v>
      </c>
    </row>
    <row r="258" spans="1:22" ht="82.5" customHeight="1">
      <c r="A258" s="103" t="s">
        <v>1188</v>
      </c>
      <c r="B258" s="292" t="s">
        <v>1189</v>
      </c>
      <c r="C258" s="242" t="s">
        <v>1300</v>
      </c>
      <c r="D258" s="242" t="s">
        <v>1300</v>
      </c>
      <c r="E258" s="206" t="s">
        <v>1289</v>
      </c>
      <c r="F258" s="206" t="s">
        <v>1289</v>
      </c>
      <c r="G258" s="242" t="s">
        <v>1300</v>
      </c>
      <c r="H258" s="242" t="s">
        <v>1300</v>
      </c>
      <c r="I258" s="242" t="s">
        <v>1300</v>
      </c>
      <c r="J258" s="103" t="s">
        <v>18</v>
      </c>
      <c r="K258" s="103" t="s">
        <v>612</v>
      </c>
      <c r="L258" s="327">
        <v>211</v>
      </c>
      <c r="M258" s="327">
        <v>175</v>
      </c>
      <c r="N258" s="103">
        <v>83</v>
      </c>
      <c r="O258" s="103" t="s">
        <v>63</v>
      </c>
      <c r="P258" s="206" t="s">
        <v>1289</v>
      </c>
      <c r="Q258" s="328">
        <v>10854.375000000002</v>
      </c>
      <c r="R258" s="270" t="s">
        <v>210</v>
      </c>
      <c r="S258" s="242" t="s">
        <v>1300</v>
      </c>
      <c r="T258" s="325" t="s">
        <v>1300</v>
      </c>
      <c r="U258" s="242" t="s">
        <v>1300</v>
      </c>
      <c r="V258" s="206" t="s">
        <v>1417</v>
      </c>
    </row>
    <row r="259" spans="1:22" ht="82.5" customHeight="1">
      <c r="A259" s="103" t="s">
        <v>994</v>
      </c>
      <c r="B259" s="98" t="s">
        <v>966</v>
      </c>
      <c r="C259" s="242" t="s">
        <v>167</v>
      </c>
      <c r="D259" s="103" t="s">
        <v>995</v>
      </c>
      <c r="E259" s="206" t="s">
        <v>1289</v>
      </c>
      <c r="F259" s="206" t="s">
        <v>1289</v>
      </c>
      <c r="G259" s="103" t="s">
        <v>10</v>
      </c>
      <c r="H259" s="206" t="s">
        <v>1418</v>
      </c>
      <c r="I259" s="103" t="s">
        <v>14</v>
      </c>
      <c r="J259" s="103" t="s">
        <v>18</v>
      </c>
      <c r="K259" s="103" t="s">
        <v>19</v>
      </c>
      <c r="L259" s="251">
        <v>250</v>
      </c>
      <c r="M259" s="251">
        <v>126</v>
      </c>
      <c r="N259" s="103">
        <v>50</v>
      </c>
      <c r="O259" s="327" t="s">
        <v>62</v>
      </c>
      <c r="P259" s="206" t="s">
        <v>1289</v>
      </c>
      <c r="Q259" s="252">
        <v>1736.53</v>
      </c>
      <c r="R259" s="103" t="s">
        <v>24</v>
      </c>
      <c r="S259" s="98" t="s">
        <v>25</v>
      </c>
      <c r="T259" s="325">
        <v>41791</v>
      </c>
      <c r="U259" s="206" t="s">
        <v>1417</v>
      </c>
      <c r="V259" s="236" t="s">
        <v>1417</v>
      </c>
    </row>
    <row r="260" spans="1:22" ht="82.5" customHeight="1">
      <c r="A260" s="103" t="s">
        <v>1135</v>
      </c>
      <c r="B260" s="98" t="s">
        <v>1129</v>
      </c>
      <c r="C260" s="242" t="s">
        <v>1300</v>
      </c>
      <c r="D260" s="242" t="s">
        <v>1300</v>
      </c>
      <c r="E260" s="206" t="s">
        <v>1289</v>
      </c>
      <c r="F260" s="206" t="s">
        <v>1289</v>
      </c>
      <c r="G260" s="242" t="s">
        <v>1300</v>
      </c>
      <c r="H260" s="242" t="s">
        <v>1300</v>
      </c>
      <c r="I260" s="242" t="s">
        <v>1300</v>
      </c>
      <c r="J260" s="270" t="s">
        <v>18</v>
      </c>
      <c r="K260" s="270" t="s">
        <v>19</v>
      </c>
      <c r="L260" s="327">
        <v>1500</v>
      </c>
      <c r="M260" s="327">
        <v>1500</v>
      </c>
      <c r="N260" s="103">
        <v>100</v>
      </c>
      <c r="O260" s="103" t="s">
        <v>63</v>
      </c>
      <c r="P260" s="206" t="s">
        <v>1289</v>
      </c>
      <c r="Q260" s="328">
        <v>9655</v>
      </c>
      <c r="R260" s="270" t="s">
        <v>210</v>
      </c>
      <c r="S260" s="242" t="s">
        <v>1300</v>
      </c>
      <c r="T260" s="325" t="s">
        <v>1300</v>
      </c>
      <c r="U260" s="242" t="s">
        <v>1300</v>
      </c>
      <c r="V260" s="206" t="s">
        <v>1289</v>
      </c>
    </row>
    <row r="261" spans="1:22" ht="82.5" customHeight="1">
      <c r="A261" s="103" t="s">
        <v>1191</v>
      </c>
      <c r="B261" s="292" t="s">
        <v>1189</v>
      </c>
      <c r="C261" s="242" t="s">
        <v>1300</v>
      </c>
      <c r="D261" s="242" t="s">
        <v>1300</v>
      </c>
      <c r="E261" s="206" t="s">
        <v>1289</v>
      </c>
      <c r="F261" s="206" t="s">
        <v>1289</v>
      </c>
      <c r="G261" s="242" t="s">
        <v>1300</v>
      </c>
      <c r="H261" s="242" t="s">
        <v>1300</v>
      </c>
      <c r="I261" s="242" t="s">
        <v>1300</v>
      </c>
      <c r="J261" s="103" t="s">
        <v>18</v>
      </c>
      <c r="K261" s="103" t="s">
        <v>19</v>
      </c>
      <c r="L261" s="327">
        <v>150</v>
      </c>
      <c r="M261" s="327">
        <v>24</v>
      </c>
      <c r="N261" s="103">
        <v>16</v>
      </c>
      <c r="O261" s="103" t="s">
        <v>63</v>
      </c>
      <c r="P261" s="206" t="s">
        <v>1289</v>
      </c>
      <c r="Q261" s="328">
        <v>115.5</v>
      </c>
      <c r="R261" s="270" t="s">
        <v>210</v>
      </c>
      <c r="S261" s="242" t="s">
        <v>1300</v>
      </c>
      <c r="T261" s="325" t="s">
        <v>1300</v>
      </c>
      <c r="U261" s="242" t="s">
        <v>1300</v>
      </c>
      <c r="V261" s="206" t="s">
        <v>1417</v>
      </c>
    </row>
    <row r="262" spans="1:22" ht="82.5" customHeight="1">
      <c r="A262" s="98" t="s">
        <v>1182</v>
      </c>
      <c r="B262" s="98" t="s">
        <v>1172</v>
      </c>
      <c r="C262" s="206" t="s">
        <v>1289</v>
      </c>
      <c r="D262" s="206" t="s">
        <v>1289</v>
      </c>
      <c r="E262" s="206" t="s">
        <v>1289</v>
      </c>
      <c r="F262" s="206" t="s">
        <v>1289</v>
      </c>
      <c r="G262" s="206" t="s">
        <v>1289</v>
      </c>
      <c r="H262" s="206" t="s">
        <v>1418</v>
      </c>
      <c r="I262" s="217" t="s">
        <v>1289</v>
      </c>
      <c r="J262" s="270" t="s">
        <v>18</v>
      </c>
      <c r="K262" s="270" t="s">
        <v>815</v>
      </c>
      <c r="L262" s="327">
        <v>2089</v>
      </c>
      <c r="M262" s="327">
        <v>334</v>
      </c>
      <c r="N262" s="347">
        <v>6.2544910179640718</v>
      </c>
      <c r="O262" s="103" t="s">
        <v>63</v>
      </c>
      <c r="P262" s="206" t="s">
        <v>1289</v>
      </c>
      <c r="Q262" s="331">
        <v>0.61</v>
      </c>
      <c r="R262" s="270" t="s">
        <v>210</v>
      </c>
      <c r="S262" s="206" t="s">
        <v>1289</v>
      </c>
      <c r="T262" s="210" t="s">
        <v>1417</v>
      </c>
      <c r="U262" s="206" t="s">
        <v>1417</v>
      </c>
      <c r="V262" s="353" t="s">
        <v>1176</v>
      </c>
    </row>
    <row r="263" spans="1:22" ht="82.5" customHeight="1">
      <c r="A263" s="98" t="s">
        <v>952</v>
      </c>
      <c r="B263" s="98" t="s">
        <v>930</v>
      </c>
      <c r="C263" s="242" t="s">
        <v>1300</v>
      </c>
      <c r="D263" s="242" t="s">
        <v>1300</v>
      </c>
      <c r="E263" s="206" t="s">
        <v>1289</v>
      </c>
      <c r="F263" s="324" t="s">
        <v>1299</v>
      </c>
      <c r="G263" s="242" t="s">
        <v>1300</v>
      </c>
      <c r="H263" s="242" t="s">
        <v>1300</v>
      </c>
      <c r="I263" s="242" t="s">
        <v>1300</v>
      </c>
      <c r="J263" s="98" t="s">
        <v>18</v>
      </c>
      <c r="K263" s="98" t="s">
        <v>883</v>
      </c>
      <c r="L263" s="206" t="s">
        <v>1417</v>
      </c>
      <c r="M263" s="243">
        <v>4183</v>
      </c>
      <c r="N263" s="206" t="s">
        <v>1417</v>
      </c>
      <c r="O263" s="103" t="s">
        <v>63</v>
      </c>
      <c r="P263" s="242" t="s">
        <v>1300</v>
      </c>
      <c r="Q263" s="251" t="s">
        <v>1526</v>
      </c>
      <c r="R263" s="270" t="s">
        <v>210</v>
      </c>
      <c r="S263" s="242" t="s">
        <v>1300</v>
      </c>
      <c r="T263" s="325" t="s">
        <v>1300</v>
      </c>
      <c r="U263" s="242" t="s">
        <v>1300</v>
      </c>
      <c r="V263" s="332" t="s">
        <v>937</v>
      </c>
    </row>
    <row r="264" spans="1:22" ht="82.5" customHeight="1">
      <c r="A264" s="296" t="s">
        <v>385</v>
      </c>
      <c r="B264" s="98" t="s">
        <v>1107</v>
      </c>
      <c r="C264" s="242" t="s">
        <v>167</v>
      </c>
      <c r="D264" s="103" t="s">
        <v>386</v>
      </c>
      <c r="E264" s="323" t="s">
        <v>1299</v>
      </c>
      <c r="F264" s="323" t="s">
        <v>1299</v>
      </c>
      <c r="G264" s="103" t="s">
        <v>8</v>
      </c>
      <c r="H264" s="103" t="s">
        <v>387</v>
      </c>
      <c r="I264" s="103" t="s">
        <v>13</v>
      </c>
      <c r="J264" s="103" t="s">
        <v>18</v>
      </c>
      <c r="K264" s="103" t="s">
        <v>19</v>
      </c>
      <c r="L264" s="251">
        <v>18</v>
      </c>
      <c r="M264" s="251">
        <v>4</v>
      </c>
      <c r="N264" s="103">
        <v>22</v>
      </c>
      <c r="O264" s="327" t="s">
        <v>62</v>
      </c>
      <c r="P264" s="98" t="s">
        <v>63</v>
      </c>
      <c r="Q264" s="252">
        <v>20</v>
      </c>
      <c r="R264" s="103" t="s">
        <v>24</v>
      </c>
      <c r="S264" s="98" t="s">
        <v>25</v>
      </c>
      <c r="T264" s="210" t="s">
        <v>1417</v>
      </c>
      <c r="U264" s="206" t="s">
        <v>1417</v>
      </c>
      <c r="V264" s="329" t="s">
        <v>1108</v>
      </c>
    </row>
    <row r="265" spans="1:22" ht="82.5" customHeight="1">
      <c r="A265" s="103" t="s">
        <v>1087</v>
      </c>
      <c r="B265" s="98" t="s">
        <v>1075</v>
      </c>
      <c r="C265" s="242" t="s">
        <v>1300</v>
      </c>
      <c r="D265" s="242" t="s">
        <v>1300</v>
      </c>
      <c r="E265" s="206" t="s">
        <v>1289</v>
      </c>
      <c r="F265" s="206" t="s">
        <v>1289</v>
      </c>
      <c r="G265" s="242" t="s">
        <v>1300</v>
      </c>
      <c r="H265" s="242" t="s">
        <v>1300</v>
      </c>
      <c r="I265" s="242" t="s">
        <v>1300</v>
      </c>
      <c r="J265" s="103" t="s">
        <v>18</v>
      </c>
      <c r="K265" s="103" t="s">
        <v>19</v>
      </c>
      <c r="L265" s="251">
        <v>16</v>
      </c>
      <c r="M265" s="251">
        <v>12</v>
      </c>
      <c r="N265" s="103">
        <v>75</v>
      </c>
      <c r="O265" s="103" t="s">
        <v>63</v>
      </c>
      <c r="P265" s="206" t="s">
        <v>1289</v>
      </c>
      <c r="Q265" s="252">
        <v>5000</v>
      </c>
      <c r="R265" s="270" t="s">
        <v>210</v>
      </c>
      <c r="S265" s="242" t="s">
        <v>1300</v>
      </c>
      <c r="T265" s="325" t="s">
        <v>1300</v>
      </c>
      <c r="U265" s="242" t="s">
        <v>1300</v>
      </c>
      <c r="V265" s="329" t="s">
        <v>1088</v>
      </c>
    </row>
    <row r="266" spans="1:22" ht="82.5" customHeight="1">
      <c r="A266" s="103" t="s">
        <v>40</v>
      </c>
      <c r="B266" s="103" t="s">
        <v>807</v>
      </c>
      <c r="C266" s="103" t="s">
        <v>28</v>
      </c>
      <c r="D266" s="103" t="s">
        <v>809</v>
      </c>
      <c r="E266" s="206" t="s">
        <v>1289</v>
      </c>
      <c r="F266" s="206" t="s">
        <v>1289</v>
      </c>
      <c r="G266" s="103" t="s">
        <v>12</v>
      </c>
      <c r="H266" s="103" t="s">
        <v>810</v>
      </c>
      <c r="I266" s="103" t="s">
        <v>14</v>
      </c>
      <c r="J266" s="328" t="s">
        <v>18</v>
      </c>
      <c r="K266" s="103" t="s">
        <v>19</v>
      </c>
      <c r="L266" s="251">
        <v>759</v>
      </c>
      <c r="M266" s="251">
        <v>251</v>
      </c>
      <c r="N266" s="103">
        <v>33</v>
      </c>
      <c r="O266" s="103" t="s">
        <v>63</v>
      </c>
      <c r="P266" s="98" t="s">
        <v>63</v>
      </c>
      <c r="Q266" s="252">
        <v>3050</v>
      </c>
      <c r="R266" s="103" t="s">
        <v>24</v>
      </c>
      <c r="S266" s="98" t="s">
        <v>25</v>
      </c>
      <c r="T266" s="206" t="s">
        <v>1417</v>
      </c>
      <c r="U266" s="206" t="s">
        <v>1417</v>
      </c>
      <c r="V266" s="103" t="s">
        <v>29</v>
      </c>
    </row>
    <row r="267" spans="1:22" ht="82.5" customHeight="1">
      <c r="A267" s="98" t="s">
        <v>58</v>
      </c>
      <c r="B267" s="103" t="s">
        <v>807</v>
      </c>
      <c r="C267" s="98" t="s">
        <v>28</v>
      </c>
      <c r="D267" s="340" t="s">
        <v>882</v>
      </c>
      <c r="E267" s="206" t="s">
        <v>1289</v>
      </c>
      <c r="F267" s="206" t="s">
        <v>1289</v>
      </c>
      <c r="G267" s="242" t="s">
        <v>8</v>
      </c>
      <c r="H267" s="206" t="s">
        <v>1418</v>
      </c>
      <c r="I267" s="103" t="s">
        <v>13</v>
      </c>
      <c r="J267" s="98" t="s">
        <v>18</v>
      </c>
      <c r="K267" s="98" t="s">
        <v>883</v>
      </c>
      <c r="L267" s="243">
        <v>19029</v>
      </c>
      <c r="M267" s="243">
        <v>2570</v>
      </c>
      <c r="N267" s="103">
        <v>14</v>
      </c>
      <c r="O267" s="103" t="s">
        <v>63</v>
      </c>
      <c r="P267" s="98" t="s">
        <v>63</v>
      </c>
      <c r="Q267" s="272" t="s">
        <v>1527</v>
      </c>
      <c r="R267" s="98" t="s">
        <v>24</v>
      </c>
      <c r="S267" s="98" t="s">
        <v>53</v>
      </c>
      <c r="T267" s="206" t="s">
        <v>1417</v>
      </c>
      <c r="U267" s="206" t="s">
        <v>1417</v>
      </c>
      <c r="V267" s="98" t="s">
        <v>33</v>
      </c>
    </row>
    <row r="268" spans="1:22" ht="82.5" customHeight="1">
      <c r="A268" s="98" t="s">
        <v>1143</v>
      </c>
      <c r="B268" s="98" t="s">
        <v>1144</v>
      </c>
      <c r="C268" s="242" t="s">
        <v>371</v>
      </c>
      <c r="D268" s="98" t="s">
        <v>1145</v>
      </c>
      <c r="E268" s="206" t="s">
        <v>1289</v>
      </c>
      <c r="F268" s="206" t="s">
        <v>1289</v>
      </c>
      <c r="G268" s="242" t="s">
        <v>8</v>
      </c>
      <c r="H268" s="242" t="s">
        <v>1146</v>
      </c>
      <c r="I268" s="103" t="s">
        <v>15</v>
      </c>
      <c r="J268" s="292" t="s">
        <v>18</v>
      </c>
      <c r="K268" s="292" t="s">
        <v>19</v>
      </c>
      <c r="L268" s="293">
        <v>47</v>
      </c>
      <c r="M268" s="243">
        <v>43</v>
      </c>
      <c r="N268" s="103">
        <v>91</v>
      </c>
      <c r="O268" s="103" t="s">
        <v>63</v>
      </c>
      <c r="P268" s="98" t="s">
        <v>62</v>
      </c>
      <c r="Q268" s="282">
        <v>1200.0999999999999</v>
      </c>
      <c r="R268" s="98" t="s">
        <v>24</v>
      </c>
      <c r="S268" s="98" t="s">
        <v>25</v>
      </c>
      <c r="T268" s="325">
        <v>2011</v>
      </c>
      <c r="U268" s="206" t="s">
        <v>1417</v>
      </c>
      <c r="V268" s="346" t="s">
        <v>1147</v>
      </c>
    </row>
    <row r="269" spans="1:22" ht="82.5" customHeight="1">
      <c r="A269" s="103" t="s">
        <v>984</v>
      </c>
      <c r="B269" s="98" t="s">
        <v>966</v>
      </c>
      <c r="C269" s="242" t="s">
        <v>167</v>
      </c>
      <c r="D269" s="103" t="s">
        <v>190</v>
      </c>
      <c r="E269" s="206" t="s">
        <v>1289</v>
      </c>
      <c r="F269" s="206" t="s">
        <v>1289</v>
      </c>
      <c r="G269" s="103" t="s">
        <v>970</v>
      </c>
      <c r="H269" s="206" t="s">
        <v>1418</v>
      </c>
      <c r="I269" s="103" t="s">
        <v>13</v>
      </c>
      <c r="J269" s="103" t="s">
        <v>18</v>
      </c>
      <c r="K269" s="103" t="s">
        <v>19</v>
      </c>
      <c r="L269" s="251">
        <v>1713</v>
      </c>
      <c r="M269" s="251">
        <v>1196</v>
      </c>
      <c r="N269" s="103">
        <v>70</v>
      </c>
      <c r="O269" s="327" t="s">
        <v>62</v>
      </c>
      <c r="P269" s="98" t="s">
        <v>62</v>
      </c>
      <c r="Q269" s="252">
        <v>10701</v>
      </c>
      <c r="R269" s="103" t="s">
        <v>24</v>
      </c>
      <c r="S269" s="98" t="s">
        <v>25</v>
      </c>
      <c r="T269" s="325" t="s">
        <v>985</v>
      </c>
      <c r="U269" s="206" t="s">
        <v>1417</v>
      </c>
      <c r="V269" s="236" t="s">
        <v>1417</v>
      </c>
    </row>
    <row r="270" spans="1:22" ht="82.5" customHeight="1">
      <c r="A270" s="98" t="s">
        <v>281</v>
      </c>
      <c r="B270" s="98" t="s">
        <v>1295</v>
      </c>
      <c r="C270" s="98" t="s">
        <v>27</v>
      </c>
      <c r="D270" s="98" t="s">
        <v>282</v>
      </c>
      <c r="E270" s="336" t="s">
        <v>1299</v>
      </c>
      <c r="F270" s="206" t="s">
        <v>1289</v>
      </c>
      <c r="G270" s="242" t="s">
        <v>10</v>
      </c>
      <c r="H270" s="98" t="s">
        <v>283</v>
      </c>
      <c r="I270" s="217" t="s">
        <v>1289</v>
      </c>
      <c r="J270" s="292" t="s">
        <v>18</v>
      </c>
      <c r="K270" s="98" t="s">
        <v>612</v>
      </c>
      <c r="L270" s="243">
        <v>16000</v>
      </c>
      <c r="M270" s="243">
        <v>16000</v>
      </c>
      <c r="N270" s="103">
        <v>100</v>
      </c>
      <c r="O270" s="327" t="s">
        <v>62</v>
      </c>
      <c r="P270" s="98" t="s">
        <v>63</v>
      </c>
      <c r="Q270" s="238">
        <v>175070</v>
      </c>
      <c r="R270" s="98" t="s">
        <v>24</v>
      </c>
      <c r="S270" s="98" t="s">
        <v>25</v>
      </c>
      <c r="T270" s="210" t="s">
        <v>1417</v>
      </c>
      <c r="U270" s="206" t="s">
        <v>1417</v>
      </c>
      <c r="V270" s="244" t="s">
        <v>215</v>
      </c>
    </row>
    <row r="271" spans="1:22" ht="82.5" customHeight="1">
      <c r="A271" s="103" t="s">
        <v>1114</v>
      </c>
      <c r="B271" s="98" t="s">
        <v>1107</v>
      </c>
      <c r="C271" s="242" t="s">
        <v>1300</v>
      </c>
      <c r="D271" s="242" t="s">
        <v>1300</v>
      </c>
      <c r="E271" s="206" t="s">
        <v>1289</v>
      </c>
      <c r="F271" s="206" t="s">
        <v>1289</v>
      </c>
      <c r="G271" s="242" t="s">
        <v>1300</v>
      </c>
      <c r="H271" s="242" t="s">
        <v>1300</v>
      </c>
      <c r="I271" s="242" t="s">
        <v>1300</v>
      </c>
      <c r="J271" s="103" t="s">
        <v>18</v>
      </c>
      <c r="K271" s="103" t="s">
        <v>1112</v>
      </c>
      <c r="L271" s="251">
        <v>120</v>
      </c>
      <c r="M271" s="251">
        <v>41</v>
      </c>
      <c r="N271" s="103">
        <v>34</v>
      </c>
      <c r="O271" s="103" t="s">
        <v>63</v>
      </c>
      <c r="P271" s="206" t="s">
        <v>1289</v>
      </c>
      <c r="Q271" s="252">
        <v>130</v>
      </c>
      <c r="R271" s="270" t="s">
        <v>210</v>
      </c>
      <c r="S271" s="242" t="s">
        <v>1300</v>
      </c>
      <c r="T271" s="325" t="s">
        <v>1300</v>
      </c>
      <c r="U271" s="242" t="s">
        <v>1300</v>
      </c>
      <c r="V271" s="206" t="s">
        <v>1417</v>
      </c>
    </row>
    <row r="272" spans="1:22" ht="82.5" customHeight="1">
      <c r="A272" s="325" t="s">
        <v>1380</v>
      </c>
      <c r="B272" s="98" t="s">
        <v>1309</v>
      </c>
      <c r="C272" s="98" t="s">
        <v>1441</v>
      </c>
      <c r="D272" s="206" t="s">
        <v>1289</v>
      </c>
      <c r="E272" s="206" t="s">
        <v>1289</v>
      </c>
      <c r="F272" s="206" t="s">
        <v>1289</v>
      </c>
      <c r="G272" s="206" t="s">
        <v>1289</v>
      </c>
      <c r="H272" s="206" t="s">
        <v>1418</v>
      </c>
      <c r="I272" s="103" t="s">
        <v>1442</v>
      </c>
      <c r="J272" s="103" t="s">
        <v>18</v>
      </c>
      <c r="K272" s="103" t="s">
        <v>19</v>
      </c>
      <c r="L272" s="206" t="s">
        <v>1417</v>
      </c>
      <c r="M272" s="103">
        <v>16</v>
      </c>
      <c r="N272" s="206" t="s">
        <v>1289</v>
      </c>
      <c r="O272" s="327" t="s">
        <v>63</v>
      </c>
      <c r="P272" s="206" t="s">
        <v>1289</v>
      </c>
      <c r="Q272" s="238">
        <v>52.360000000000007</v>
      </c>
      <c r="R272" s="206" t="s">
        <v>1289</v>
      </c>
      <c r="S272" s="206" t="s">
        <v>1289</v>
      </c>
      <c r="T272" s="325">
        <v>2015</v>
      </c>
      <c r="U272" s="325" t="s">
        <v>1443</v>
      </c>
      <c r="V272" s="325" t="s">
        <v>1444</v>
      </c>
    </row>
    <row r="273" spans="1:22" ht="82.5" customHeight="1">
      <c r="A273" s="325" t="s">
        <v>1381</v>
      </c>
      <c r="B273" s="98" t="s">
        <v>1309</v>
      </c>
      <c r="C273" s="98" t="s">
        <v>1441</v>
      </c>
      <c r="D273" s="206" t="s">
        <v>1289</v>
      </c>
      <c r="E273" s="206" t="s">
        <v>1289</v>
      </c>
      <c r="F273" s="206" t="s">
        <v>1289</v>
      </c>
      <c r="G273" s="206" t="s">
        <v>1289</v>
      </c>
      <c r="H273" s="206" t="s">
        <v>1418</v>
      </c>
      <c r="I273" s="103" t="s">
        <v>1442</v>
      </c>
      <c r="J273" s="103" t="s">
        <v>18</v>
      </c>
      <c r="K273" s="103" t="s">
        <v>19</v>
      </c>
      <c r="L273" s="103">
        <v>300</v>
      </c>
      <c r="M273" s="103">
        <v>63</v>
      </c>
      <c r="N273" s="206" t="s">
        <v>1289</v>
      </c>
      <c r="O273" s="327" t="s">
        <v>63</v>
      </c>
      <c r="P273" s="206" t="s">
        <v>1289</v>
      </c>
      <c r="Q273" s="238">
        <v>206.16750000000002</v>
      </c>
      <c r="R273" s="206" t="s">
        <v>1289</v>
      </c>
      <c r="S273" s="206" t="s">
        <v>1289</v>
      </c>
      <c r="T273" s="325">
        <v>2015</v>
      </c>
      <c r="U273" s="325" t="s">
        <v>1443</v>
      </c>
      <c r="V273" s="325" t="s">
        <v>1444</v>
      </c>
    </row>
    <row r="274" spans="1:22" ht="82.5" customHeight="1">
      <c r="A274" s="325" t="s">
        <v>1382</v>
      </c>
      <c r="B274" s="98" t="s">
        <v>1309</v>
      </c>
      <c r="C274" s="98" t="s">
        <v>1441</v>
      </c>
      <c r="D274" s="206" t="s">
        <v>1289</v>
      </c>
      <c r="E274" s="206" t="s">
        <v>1289</v>
      </c>
      <c r="F274" s="206" t="s">
        <v>1289</v>
      </c>
      <c r="G274" s="206" t="s">
        <v>1289</v>
      </c>
      <c r="H274" s="206" t="s">
        <v>1418</v>
      </c>
      <c r="I274" s="103" t="s">
        <v>1442</v>
      </c>
      <c r="J274" s="103" t="s">
        <v>18</v>
      </c>
      <c r="K274" s="103" t="s">
        <v>19</v>
      </c>
      <c r="L274" s="206" t="s">
        <v>1417</v>
      </c>
      <c r="M274" s="103">
        <v>20</v>
      </c>
      <c r="N274" s="206" t="s">
        <v>1289</v>
      </c>
      <c r="O274" s="327" t="s">
        <v>63</v>
      </c>
      <c r="P274" s="206" t="s">
        <v>1289</v>
      </c>
      <c r="Q274" s="238">
        <v>65.45</v>
      </c>
      <c r="R274" s="206" t="s">
        <v>1289</v>
      </c>
      <c r="S274" s="206" t="s">
        <v>1289</v>
      </c>
      <c r="T274" s="325">
        <v>2015</v>
      </c>
      <c r="U274" s="325" t="s">
        <v>1443</v>
      </c>
      <c r="V274" s="325" t="s">
        <v>1444</v>
      </c>
    </row>
    <row r="275" spans="1:22" ht="82.5" customHeight="1">
      <c r="A275" s="325" t="s">
        <v>1383</v>
      </c>
      <c r="B275" s="98" t="s">
        <v>1309</v>
      </c>
      <c r="C275" s="98" t="s">
        <v>1441</v>
      </c>
      <c r="D275" s="206" t="s">
        <v>1289</v>
      </c>
      <c r="E275" s="206" t="s">
        <v>1289</v>
      </c>
      <c r="F275" s="206" t="s">
        <v>1289</v>
      </c>
      <c r="G275" s="206" t="s">
        <v>1289</v>
      </c>
      <c r="H275" s="206" t="s">
        <v>1418</v>
      </c>
      <c r="I275" s="103" t="s">
        <v>1442</v>
      </c>
      <c r="J275" s="103" t="s">
        <v>18</v>
      </c>
      <c r="K275" s="103" t="s">
        <v>19</v>
      </c>
      <c r="L275" s="206" t="s">
        <v>1417</v>
      </c>
      <c r="M275" s="103">
        <v>16</v>
      </c>
      <c r="N275" s="206" t="s">
        <v>1289</v>
      </c>
      <c r="O275" s="327" t="s">
        <v>63</v>
      </c>
      <c r="P275" s="206" t="s">
        <v>1289</v>
      </c>
      <c r="Q275" s="238">
        <v>52.360000000000007</v>
      </c>
      <c r="R275" s="206" t="s">
        <v>1289</v>
      </c>
      <c r="S275" s="206" t="s">
        <v>1289</v>
      </c>
      <c r="T275" s="325">
        <v>2015</v>
      </c>
      <c r="U275" s="325" t="s">
        <v>1443</v>
      </c>
      <c r="V275" s="325" t="s">
        <v>1444</v>
      </c>
    </row>
    <row r="276" spans="1:22" ht="82.5" customHeight="1">
      <c r="A276" s="103" t="s">
        <v>191</v>
      </c>
      <c r="B276" s="98" t="s">
        <v>966</v>
      </c>
      <c r="C276" s="242" t="s">
        <v>167</v>
      </c>
      <c r="D276" s="103" t="s">
        <v>192</v>
      </c>
      <c r="E276" s="206" t="s">
        <v>1289</v>
      </c>
      <c r="F276" s="206" t="s">
        <v>1289</v>
      </c>
      <c r="G276" s="103" t="s">
        <v>8</v>
      </c>
      <c r="H276" s="206" t="s">
        <v>1418</v>
      </c>
      <c r="I276" s="103" t="s">
        <v>13</v>
      </c>
      <c r="J276" s="103" t="s">
        <v>18</v>
      </c>
      <c r="K276" s="103" t="s">
        <v>19</v>
      </c>
      <c r="L276" s="251">
        <v>100</v>
      </c>
      <c r="M276" s="251">
        <v>98</v>
      </c>
      <c r="N276" s="103">
        <v>98</v>
      </c>
      <c r="O276" s="327" t="s">
        <v>62</v>
      </c>
      <c r="P276" s="98" t="s">
        <v>63</v>
      </c>
      <c r="Q276" s="252">
        <v>496</v>
      </c>
      <c r="R276" s="103" t="s">
        <v>24</v>
      </c>
      <c r="S276" s="103" t="s">
        <v>1447</v>
      </c>
      <c r="T276" s="325" t="s">
        <v>967</v>
      </c>
      <c r="U276" s="206" t="s">
        <v>1417</v>
      </c>
      <c r="V276" s="236" t="s">
        <v>1417</v>
      </c>
    </row>
    <row r="277" spans="1:22" ht="82.5" customHeight="1">
      <c r="A277" s="325" t="s">
        <v>1384</v>
      </c>
      <c r="B277" s="98" t="s">
        <v>1309</v>
      </c>
      <c r="C277" s="98" t="s">
        <v>1441</v>
      </c>
      <c r="D277" s="206" t="s">
        <v>1289</v>
      </c>
      <c r="E277" s="206" t="s">
        <v>1289</v>
      </c>
      <c r="F277" s="206" t="s">
        <v>1289</v>
      </c>
      <c r="G277" s="206" t="s">
        <v>1289</v>
      </c>
      <c r="H277" s="206" t="s">
        <v>1418</v>
      </c>
      <c r="I277" s="103" t="s">
        <v>1442</v>
      </c>
      <c r="J277" s="103" t="s">
        <v>18</v>
      </c>
      <c r="K277" s="103" t="s">
        <v>19</v>
      </c>
      <c r="L277" s="206" t="s">
        <v>1417</v>
      </c>
      <c r="M277" s="103">
        <v>36</v>
      </c>
      <c r="N277" s="206" t="s">
        <v>1289</v>
      </c>
      <c r="O277" s="327" t="s">
        <v>63</v>
      </c>
      <c r="P277" s="206" t="s">
        <v>1289</v>
      </c>
      <c r="Q277" s="238">
        <v>117.81</v>
      </c>
      <c r="R277" s="206" t="s">
        <v>1289</v>
      </c>
      <c r="S277" s="206" t="s">
        <v>1289</v>
      </c>
      <c r="T277" s="325">
        <v>2015</v>
      </c>
      <c r="U277" s="325" t="s">
        <v>1443</v>
      </c>
      <c r="V277" s="325" t="s">
        <v>1444</v>
      </c>
    </row>
    <row r="278" spans="1:22" ht="82.5" customHeight="1">
      <c r="A278" s="98" t="s">
        <v>114</v>
      </c>
      <c r="B278" s="98" t="s">
        <v>930</v>
      </c>
      <c r="C278" s="242" t="s">
        <v>28</v>
      </c>
      <c r="D278" s="98" t="s">
        <v>115</v>
      </c>
      <c r="E278" s="324" t="s">
        <v>1299</v>
      </c>
      <c r="F278" s="324" t="s">
        <v>1299</v>
      </c>
      <c r="G278" s="242" t="s">
        <v>8</v>
      </c>
      <c r="H278" s="98" t="s">
        <v>935</v>
      </c>
      <c r="I278" s="103" t="s">
        <v>14</v>
      </c>
      <c r="J278" s="292" t="s">
        <v>18</v>
      </c>
      <c r="K278" s="292" t="s">
        <v>19</v>
      </c>
      <c r="L278" s="206" t="s">
        <v>1417</v>
      </c>
      <c r="M278" s="243">
        <v>400</v>
      </c>
      <c r="N278" s="206" t="s">
        <v>1417</v>
      </c>
      <c r="O278" s="327" t="s">
        <v>62</v>
      </c>
      <c r="P278" s="98" t="s">
        <v>63</v>
      </c>
      <c r="Q278" s="282">
        <v>3253.25</v>
      </c>
      <c r="R278" s="98" t="s">
        <v>24</v>
      </c>
      <c r="S278" s="98" t="s">
        <v>37</v>
      </c>
      <c r="T278" s="325">
        <v>2012</v>
      </c>
      <c r="U278" s="206" t="s">
        <v>1417</v>
      </c>
      <c r="V278" s="332" t="s">
        <v>937</v>
      </c>
    </row>
    <row r="279" spans="1:22" ht="82.5" customHeight="1">
      <c r="A279" s="242" t="s">
        <v>466</v>
      </c>
      <c r="B279" s="98" t="s">
        <v>1194</v>
      </c>
      <c r="C279" s="206" t="s">
        <v>1289</v>
      </c>
      <c r="D279" s="98" t="s">
        <v>467</v>
      </c>
      <c r="E279" s="206" t="s">
        <v>1289</v>
      </c>
      <c r="F279" s="206" t="s">
        <v>1289</v>
      </c>
      <c r="G279" s="242" t="s">
        <v>8</v>
      </c>
      <c r="H279" s="206" t="s">
        <v>1418</v>
      </c>
      <c r="I279" s="103" t="s">
        <v>886</v>
      </c>
      <c r="J279" s="292" t="s">
        <v>18</v>
      </c>
      <c r="K279" s="98" t="s">
        <v>883</v>
      </c>
      <c r="L279" s="243">
        <v>227953</v>
      </c>
      <c r="M279" s="243">
        <v>136219</v>
      </c>
      <c r="N279" s="103">
        <v>60</v>
      </c>
      <c r="O279" s="103" t="s">
        <v>63</v>
      </c>
      <c r="P279" s="98" t="s">
        <v>63</v>
      </c>
      <c r="Q279" s="272" t="s">
        <v>1529</v>
      </c>
      <c r="R279" s="98" t="s">
        <v>24</v>
      </c>
      <c r="S279" s="98" t="s">
        <v>53</v>
      </c>
      <c r="T279" s="210" t="s">
        <v>1417</v>
      </c>
      <c r="U279" s="206" t="s">
        <v>1417</v>
      </c>
      <c r="V279" s="244" t="s">
        <v>465</v>
      </c>
    </row>
    <row r="280" spans="1:22" ht="82.5" customHeight="1">
      <c r="A280" s="98" t="s">
        <v>1178</v>
      </c>
      <c r="B280" s="98" t="s">
        <v>1172</v>
      </c>
      <c r="C280" s="242" t="s">
        <v>445</v>
      </c>
      <c r="D280" s="103" t="s">
        <v>1179</v>
      </c>
      <c r="E280" s="206" t="s">
        <v>1289</v>
      </c>
      <c r="F280" s="206" t="s">
        <v>1289</v>
      </c>
      <c r="G280" s="103" t="s">
        <v>970</v>
      </c>
      <c r="H280" s="206" t="s">
        <v>1418</v>
      </c>
      <c r="I280" s="103" t="s">
        <v>13</v>
      </c>
      <c r="J280" s="292" t="s">
        <v>18</v>
      </c>
      <c r="K280" s="292" t="s">
        <v>19</v>
      </c>
      <c r="L280" s="293">
        <v>880</v>
      </c>
      <c r="M280" s="243">
        <v>435</v>
      </c>
      <c r="N280" s="103">
        <v>49</v>
      </c>
      <c r="O280" s="103" t="s">
        <v>63</v>
      </c>
      <c r="P280" s="98" t="s">
        <v>63</v>
      </c>
      <c r="Q280" s="282">
        <v>1.59</v>
      </c>
      <c r="R280" s="98" t="s">
        <v>24</v>
      </c>
      <c r="S280" s="98" t="s">
        <v>25</v>
      </c>
      <c r="T280" s="325">
        <v>41944</v>
      </c>
      <c r="U280" s="206" t="s">
        <v>1417</v>
      </c>
      <c r="V280" s="98" t="s">
        <v>1176</v>
      </c>
    </row>
    <row r="281" spans="1:22" ht="82.5" customHeight="1">
      <c r="A281" s="98" t="s">
        <v>1178</v>
      </c>
      <c r="B281" s="98" t="s">
        <v>1172</v>
      </c>
      <c r="C281" s="98" t="s">
        <v>445</v>
      </c>
      <c r="D281" s="103" t="s">
        <v>1179</v>
      </c>
      <c r="E281" s="206" t="s">
        <v>1289</v>
      </c>
      <c r="F281" s="206" t="s">
        <v>1289</v>
      </c>
      <c r="G281" s="103" t="s">
        <v>970</v>
      </c>
      <c r="H281" s="206" t="s">
        <v>1418</v>
      </c>
      <c r="I281" s="103" t="s">
        <v>13</v>
      </c>
      <c r="J281" s="98" t="s">
        <v>18</v>
      </c>
      <c r="K281" s="98" t="s">
        <v>883</v>
      </c>
      <c r="L281" s="243">
        <v>3501</v>
      </c>
      <c r="M281" s="243">
        <v>747</v>
      </c>
      <c r="N281" s="103">
        <v>21</v>
      </c>
      <c r="O281" s="103" t="s">
        <v>63</v>
      </c>
      <c r="P281" s="98" t="s">
        <v>63</v>
      </c>
      <c r="Q281" s="327" t="s">
        <v>1530</v>
      </c>
      <c r="R281" s="98" t="s">
        <v>24</v>
      </c>
      <c r="S281" s="98" t="s">
        <v>25</v>
      </c>
      <c r="T281" s="325">
        <v>41944</v>
      </c>
      <c r="U281" s="206" t="s">
        <v>1417</v>
      </c>
      <c r="V281" s="103" t="s">
        <v>1176</v>
      </c>
    </row>
    <row r="282" spans="1:22" ht="48">
      <c r="A282" s="325" t="s">
        <v>703</v>
      </c>
      <c r="B282" s="98" t="s">
        <v>1243</v>
      </c>
      <c r="C282" s="98" t="s">
        <v>27</v>
      </c>
      <c r="D282" s="325" t="s">
        <v>615</v>
      </c>
      <c r="E282" s="206" t="s">
        <v>1289</v>
      </c>
      <c r="F282" s="206" t="s">
        <v>1289</v>
      </c>
      <c r="G282" s="242" t="s">
        <v>11</v>
      </c>
      <c r="H282" s="98" t="s">
        <v>686</v>
      </c>
      <c r="I282" s="103" t="s">
        <v>15</v>
      </c>
      <c r="J282" s="292" t="s">
        <v>18</v>
      </c>
      <c r="K282" s="292" t="s">
        <v>612</v>
      </c>
      <c r="L282" s="243">
        <v>158</v>
      </c>
      <c r="M282" s="243">
        <v>158</v>
      </c>
      <c r="N282" s="243">
        <v>100</v>
      </c>
      <c r="O282" s="327" t="s">
        <v>62</v>
      </c>
      <c r="P282" s="98" t="s">
        <v>63</v>
      </c>
      <c r="Q282" s="238">
        <v>65519.44</v>
      </c>
      <c r="R282" s="98" t="s">
        <v>24</v>
      </c>
      <c r="S282" s="98" t="s">
        <v>25</v>
      </c>
      <c r="T282" s="210" t="s">
        <v>1417</v>
      </c>
      <c r="U282" s="206" t="s">
        <v>1417</v>
      </c>
      <c r="V282" s="335" t="s">
        <v>622</v>
      </c>
    </row>
    <row r="283" spans="1:22" ht="82.5" customHeight="1">
      <c r="A283" s="325" t="s">
        <v>1385</v>
      </c>
      <c r="B283" s="98" t="s">
        <v>1309</v>
      </c>
      <c r="C283" s="98" t="s">
        <v>1427</v>
      </c>
      <c r="D283" s="206" t="s">
        <v>1289</v>
      </c>
      <c r="E283" s="206" t="s">
        <v>1289</v>
      </c>
      <c r="F283" s="206" t="s">
        <v>1289</v>
      </c>
      <c r="G283" s="206" t="s">
        <v>1289</v>
      </c>
      <c r="H283" s="206" t="s">
        <v>1418</v>
      </c>
      <c r="I283" s="103" t="s">
        <v>1428</v>
      </c>
      <c r="J283" s="103" t="s">
        <v>18</v>
      </c>
      <c r="K283" s="103" t="s">
        <v>19</v>
      </c>
      <c r="L283" s="103">
        <v>416</v>
      </c>
      <c r="M283" s="103">
        <v>416</v>
      </c>
      <c r="N283" s="206" t="s">
        <v>1289</v>
      </c>
      <c r="O283" s="327" t="s">
        <v>62</v>
      </c>
      <c r="P283" s="206" t="s">
        <v>1289</v>
      </c>
      <c r="Q283" s="238">
        <v>519.33725355680008</v>
      </c>
      <c r="R283" s="206" t="s">
        <v>1289</v>
      </c>
      <c r="S283" s="325" t="s">
        <v>201</v>
      </c>
      <c r="T283" s="210" t="s">
        <v>1417</v>
      </c>
      <c r="U283" s="325" t="s">
        <v>1429</v>
      </c>
      <c r="V283" s="325" t="s">
        <v>1430</v>
      </c>
    </row>
    <row r="284" spans="1:22" ht="72">
      <c r="A284" s="98" t="s">
        <v>1161</v>
      </c>
      <c r="B284" s="98" t="s">
        <v>1154</v>
      </c>
      <c r="C284" s="98" t="s">
        <v>845</v>
      </c>
      <c r="D284" s="98" t="s">
        <v>1162</v>
      </c>
      <c r="E284" s="324" t="s">
        <v>1299</v>
      </c>
      <c r="F284" s="324" t="s">
        <v>1299</v>
      </c>
      <c r="G284" s="242" t="s">
        <v>8</v>
      </c>
      <c r="H284" s="242" t="s">
        <v>936</v>
      </c>
      <c r="I284" s="103" t="s">
        <v>13</v>
      </c>
      <c r="J284" s="98" t="s">
        <v>18</v>
      </c>
      <c r="K284" s="98" t="s">
        <v>883</v>
      </c>
      <c r="L284" s="243" t="s">
        <v>1163</v>
      </c>
      <c r="M284" s="243">
        <v>4882</v>
      </c>
      <c r="N284" s="347">
        <v>65.093333333333334</v>
      </c>
      <c r="O284" s="103" t="s">
        <v>63</v>
      </c>
      <c r="P284" s="98" t="s">
        <v>63</v>
      </c>
      <c r="Q284" s="243" t="s">
        <v>1532</v>
      </c>
      <c r="R284" s="98" t="s">
        <v>24</v>
      </c>
      <c r="S284" s="103" t="s">
        <v>1447</v>
      </c>
      <c r="T284" s="325">
        <v>39692</v>
      </c>
      <c r="U284" s="98">
        <v>2014</v>
      </c>
      <c r="V284" s="98" t="s">
        <v>1164</v>
      </c>
    </row>
    <row r="285" spans="1:22" ht="24">
      <c r="A285" s="103" t="s">
        <v>986</v>
      </c>
      <c r="B285" s="98" t="s">
        <v>966</v>
      </c>
      <c r="C285" s="242" t="s">
        <v>167</v>
      </c>
      <c r="D285" s="103" t="s">
        <v>193</v>
      </c>
      <c r="E285" s="206" t="s">
        <v>1289</v>
      </c>
      <c r="F285" s="206" t="s">
        <v>1289</v>
      </c>
      <c r="G285" s="103" t="s">
        <v>970</v>
      </c>
      <c r="H285" s="206" t="s">
        <v>1418</v>
      </c>
      <c r="I285" s="103" t="s">
        <v>812</v>
      </c>
      <c r="J285" s="103" t="s">
        <v>18</v>
      </c>
      <c r="K285" s="103" t="s">
        <v>19</v>
      </c>
      <c r="L285" s="251">
        <v>24</v>
      </c>
      <c r="M285" s="251">
        <v>24</v>
      </c>
      <c r="N285" s="103">
        <v>100</v>
      </c>
      <c r="O285" s="327" t="s">
        <v>62</v>
      </c>
      <c r="P285" s="98" t="s">
        <v>63</v>
      </c>
      <c r="Q285" s="252">
        <v>72.833299999999994</v>
      </c>
      <c r="R285" s="103" t="s">
        <v>24</v>
      </c>
      <c r="S285" s="103" t="s">
        <v>31</v>
      </c>
      <c r="T285" s="325" t="s">
        <v>967</v>
      </c>
      <c r="U285" s="206" t="s">
        <v>1417</v>
      </c>
      <c r="V285" s="236" t="s">
        <v>1417</v>
      </c>
    </row>
    <row r="286" spans="1:22" ht="36">
      <c r="A286" s="103" t="s">
        <v>861</v>
      </c>
      <c r="B286" s="103" t="s">
        <v>807</v>
      </c>
      <c r="C286" s="242" t="s">
        <v>1300</v>
      </c>
      <c r="D286" s="242" t="s">
        <v>1300</v>
      </c>
      <c r="E286" s="206" t="s">
        <v>1289</v>
      </c>
      <c r="F286" s="323" t="s">
        <v>1299</v>
      </c>
      <c r="G286" s="242" t="s">
        <v>1300</v>
      </c>
      <c r="H286" s="242" t="s">
        <v>1300</v>
      </c>
      <c r="I286" s="242" t="s">
        <v>1300</v>
      </c>
      <c r="J286" s="103" t="s">
        <v>18</v>
      </c>
      <c r="K286" s="103" t="s">
        <v>19</v>
      </c>
      <c r="L286" s="251">
        <v>13650</v>
      </c>
      <c r="M286" s="251">
        <v>3003</v>
      </c>
      <c r="N286" s="103">
        <v>22</v>
      </c>
      <c r="O286" s="103" t="s">
        <v>63</v>
      </c>
      <c r="P286" s="242" t="s">
        <v>1300</v>
      </c>
      <c r="Q286" s="252">
        <v>27892</v>
      </c>
      <c r="R286" s="270" t="s">
        <v>210</v>
      </c>
      <c r="S286" s="242" t="s">
        <v>1300</v>
      </c>
      <c r="T286" s="242" t="s">
        <v>1300</v>
      </c>
      <c r="U286" s="242" t="s">
        <v>1300</v>
      </c>
      <c r="V286" s="103" t="s">
        <v>862</v>
      </c>
    </row>
    <row r="287" spans="1:22" ht="36">
      <c r="A287" s="103" t="s">
        <v>890</v>
      </c>
      <c r="B287" s="103" t="s">
        <v>807</v>
      </c>
      <c r="C287" s="242" t="s">
        <v>1300</v>
      </c>
      <c r="D287" s="242" t="s">
        <v>1300</v>
      </c>
      <c r="E287" s="206" t="s">
        <v>1289</v>
      </c>
      <c r="F287" s="206" t="s">
        <v>1289</v>
      </c>
      <c r="G287" s="242" t="s">
        <v>1300</v>
      </c>
      <c r="H287" s="242" t="s">
        <v>1300</v>
      </c>
      <c r="I287" s="242" t="s">
        <v>1300</v>
      </c>
      <c r="J287" s="270" t="s">
        <v>18</v>
      </c>
      <c r="K287" s="270" t="s">
        <v>883</v>
      </c>
      <c r="L287" s="327">
        <v>5047</v>
      </c>
      <c r="M287" s="327">
        <v>3230</v>
      </c>
      <c r="N287" s="103">
        <v>64</v>
      </c>
      <c r="O287" s="103" t="s">
        <v>63</v>
      </c>
      <c r="P287" s="242" t="s">
        <v>1300</v>
      </c>
      <c r="Q287" s="327" t="s">
        <v>1533</v>
      </c>
      <c r="R287" s="270" t="s">
        <v>210</v>
      </c>
      <c r="S287" s="242" t="s">
        <v>1300</v>
      </c>
      <c r="T287" s="242" t="s">
        <v>1300</v>
      </c>
      <c r="U287" s="242" t="s">
        <v>1300</v>
      </c>
      <c r="V287" s="206" t="s">
        <v>1417</v>
      </c>
    </row>
    <row r="288" spans="1:22" ht="24">
      <c r="A288" s="242" t="s">
        <v>453</v>
      </c>
      <c r="B288" s="98" t="s">
        <v>1172</v>
      </c>
      <c r="C288" s="242" t="s">
        <v>1300</v>
      </c>
      <c r="D288" s="242" t="s">
        <v>1300</v>
      </c>
      <c r="E288" s="206" t="s">
        <v>1289</v>
      </c>
      <c r="F288" s="206" t="s">
        <v>1289</v>
      </c>
      <c r="G288" s="242" t="s">
        <v>1300</v>
      </c>
      <c r="H288" s="242" t="s">
        <v>1300</v>
      </c>
      <c r="I288" s="242" t="s">
        <v>1300</v>
      </c>
      <c r="J288" s="98" t="s">
        <v>18</v>
      </c>
      <c r="K288" s="98" t="s">
        <v>883</v>
      </c>
      <c r="L288" s="251">
        <v>9317</v>
      </c>
      <c r="M288" s="251">
        <v>7774</v>
      </c>
      <c r="N288" s="103">
        <v>83</v>
      </c>
      <c r="O288" s="103" t="s">
        <v>63</v>
      </c>
      <c r="P288" s="206" t="s">
        <v>1289</v>
      </c>
      <c r="Q288" s="251" t="s">
        <v>1534</v>
      </c>
      <c r="R288" s="270" t="s">
        <v>210</v>
      </c>
      <c r="S288" s="242" t="s">
        <v>1300</v>
      </c>
      <c r="T288" s="325" t="s">
        <v>1300</v>
      </c>
      <c r="U288" s="242" t="s">
        <v>1300</v>
      </c>
      <c r="V288" s="103" t="s">
        <v>1183</v>
      </c>
    </row>
    <row r="289" spans="1:22" ht="48">
      <c r="A289" s="325" t="s">
        <v>704</v>
      </c>
      <c r="B289" s="98" t="s">
        <v>1243</v>
      </c>
      <c r="C289" s="98" t="s">
        <v>908</v>
      </c>
      <c r="D289" s="325" t="s">
        <v>705</v>
      </c>
      <c r="E289" s="206" t="s">
        <v>1289</v>
      </c>
      <c r="F289" s="324" t="s">
        <v>1299</v>
      </c>
      <c r="G289" s="242" t="s">
        <v>11</v>
      </c>
      <c r="H289" s="98" t="s">
        <v>612</v>
      </c>
      <c r="I289" s="103" t="s">
        <v>15</v>
      </c>
      <c r="J289" s="292" t="s">
        <v>18</v>
      </c>
      <c r="K289" s="292" t="s">
        <v>612</v>
      </c>
      <c r="L289" s="243">
        <v>22</v>
      </c>
      <c r="M289" s="243">
        <v>22</v>
      </c>
      <c r="N289" s="243">
        <v>100</v>
      </c>
      <c r="O289" s="327" t="s">
        <v>62</v>
      </c>
      <c r="P289" s="98" t="s">
        <v>63</v>
      </c>
      <c r="Q289" s="238">
        <v>651.64</v>
      </c>
      <c r="R289" s="98" t="s">
        <v>24</v>
      </c>
      <c r="S289" s="98" t="s">
        <v>25</v>
      </c>
      <c r="T289" s="210" t="s">
        <v>1417</v>
      </c>
      <c r="U289" s="206" t="s">
        <v>1417</v>
      </c>
      <c r="V289" s="98" t="s">
        <v>613</v>
      </c>
    </row>
    <row r="290" spans="1:22" ht="60">
      <c r="A290" s="296" t="s">
        <v>388</v>
      </c>
      <c r="B290" s="98" t="s">
        <v>1107</v>
      </c>
      <c r="C290" s="242" t="s">
        <v>167</v>
      </c>
      <c r="D290" s="103" t="s">
        <v>389</v>
      </c>
      <c r="E290" s="323" t="s">
        <v>1299</v>
      </c>
      <c r="F290" s="323" t="s">
        <v>1299</v>
      </c>
      <c r="G290" s="103" t="s">
        <v>8</v>
      </c>
      <c r="H290" s="103" t="s">
        <v>390</v>
      </c>
      <c r="I290" s="103" t="s">
        <v>812</v>
      </c>
      <c r="J290" s="103" t="s">
        <v>18</v>
      </c>
      <c r="K290" s="103" t="s">
        <v>19</v>
      </c>
      <c r="L290" s="251">
        <v>41</v>
      </c>
      <c r="M290" s="251">
        <v>30</v>
      </c>
      <c r="N290" s="103">
        <v>73</v>
      </c>
      <c r="O290" s="327" t="s">
        <v>62</v>
      </c>
      <c r="P290" s="98" t="s">
        <v>63</v>
      </c>
      <c r="Q290" s="252">
        <v>200</v>
      </c>
      <c r="R290" s="103" t="s">
        <v>24</v>
      </c>
      <c r="S290" s="98" t="s">
        <v>25</v>
      </c>
      <c r="T290" s="210" t="s">
        <v>1417</v>
      </c>
      <c r="U290" s="206" t="s">
        <v>1417</v>
      </c>
      <c r="V290" s="329" t="s">
        <v>1108</v>
      </c>
    </row>
    <row r="291" spans="1:22" ht="24">
      <c r="A291" s="98" t="s">
        <v>469</v>
      </c>
      <c r="B291" s="98" t="s">
        <v>1194</v>
      </c>
      <c r="C291" s="206" t="s">
        <v>1289</v>
      </c>
      <c r="D291" s="98" t="s">
        <v>470</v>
      </c>
      <c r="E291" s="206" t="s">
        <v>1289</v>
      </c>
      <c r="F291" s="206" t="s">
        <v>1289</v>
      </c>
      <c r="G291" s="242" t="s">
        <v>8</v>
      </c>
      <c r="H291" s="206" t="s">
        <v>1418</v>
      </c>
      <c r="I291" s="103" t="s">
        <v>13</v>
      </c>
      <c r="J291" s="292" t="s">
        <v>18</v>
      </c>
      <c r="K291" s="98" t="s">
        <v>883</v>
      </c>
      <c r="L291" s="206" t="s">
        <v>1417</v>
      </c>
      <c r="M291" s="243">
        <v>2159</v>
      </c>
      <c r="N291" s="206" t="s">
        <v>1417</v>
      </c>
      <c r="O291" s="103" t="s">
        <v>63</v>
      </c>
      <c r="P291" s="98" t="s">
        <v>63</v>
      </c>
      <c r="Q291" s="243" t="s">
        <v>1535</v>
      </c>
      <c r="R291" s="98" t="s">
        <v>24</v>
      </c>
      <c r="S291" s="98" t="s">
        <v>53</v>
      </c>
      <c r="T291" s="210" t="s">
        <v>1417</v>
      </c>
      <c r="U291" s="206" t="s">
        <v>1417</v>
      </c>
      <c r="V291" s="244" t="s">
        <v>465</v>
      </c>
    </row>
    <row r="292" spans="1:22" ht="24">
      <c r="A292" s="98" t="s">
        <v>473</v>
      </c>
      <c r="B292" s="98" t="s">
        <v>1194</v>
      </c>
      <c r="C292" s="206" t="s">
        <v>1289</v>
      </c>
      <c r="D292" s="98" t="s">
        <v>474</v>
      </c>
      <c r="E292" s="206" t="s">
        <v>1289</v>
      </c>
      <c r="F292" s="206" t="s">
        <v>1289</v>
      </c>
      <c r="G292" s="242" t="s">
        <v>8</v>
      </c>
      <c r="H292" s="206" t="s">
        <v>1418</v>
      </c>
      <c r="I292" s="103" t="s">
        <v>13</v>
      </c>
      <c r="J292" s="292" t="s">
        <v>18</v>
      </c>
      <c r="K292" s="98" t="s">
        <v>883</v>
      </c>
      <c r="L292" s="206" t="s">
        <v>1417</v>
      </c>
      <c r="M292" s="243">
        <v>7839</v>
      </c>
      <c r="N292" s="206" t="s">
        <v>1417</v>
      </c>
      <c r="O292" s="103" t="s">
        <v>63</v>
      </c>
      <c r="P292" s="98" t="s">
        <v>63</v>
      </c>
      <c r="Q292" s="243" t="s">
        <v>1536</v>
      </c>
      <c r="R292" s="98" t="s">
        <v>24</v>
      </c>
      <c r="S292" s="98" t="s">
        <v>53</v>
      </c>
      <c r="T292" s="210" t="s">
        <v>1417</v>
      </c>
      <c r="U292" s="206" t="s">
        <v>1417</v>
      </c>
      <c r="V292" s="244" t="s">
        <v>465</v>
      </c>
    </row>
    <row r="293" spans="1:22" ht="36">
      <c r="A293" s="98" t="s">
        <v>471</v>
      </c>
      <c r="B293" s="98" t="s">
        <v>1194</v>
      </c>
      <c r="C293" s="206" t="s">
        <v>1289</v>
      </c>
      <c r="D293" s="98" t="s">
        <v>472</v>
      </c>
      <c r="E293" s="206" t="s">
        <v>1289</v>
      </c>
      <c r="F293" s="206" t="s">
        <v>1289</v>
      </c>
      <c r="G293" s="242" t="s">
        <v>8</v>
      </c>
      <c r="H293" s="206" t="s">
        <v>1418</v>
      </c>
      <c r="I293" s="103" t="s">
        <v>13</v>
      </c>
      <c r="J293" s="292" t="s">
        <v>18</v>
      </c>
      <c r="K293" s="98" t="s">
        <v>883</v>
      </c>
      <c r="L293" s="206" t="s">
        <v>1417</v>
      </c>
      <c r="M293" s="243">
        <v>5499</v>
      </c>
      <c r="N293" s="206" t="s">
        <v>1417</v>
      </c>
      <c r="O293" s="103" t="s">
        <v>63</v>
      </c>
      <c r="P293" s="98" t="s">
        <v>63</v>
      </c>
      <c r="Q293" s="243" t="s">
        <v>1537</v>
      </c>
      <c r="R293" s="98" t="s">
        <v>24</v>
      </c>
      <c r="S293" s="98" t="s">
        <v>53</v>
      </c>
      <c r="T293" s="210" t="s">
        <v>1417</v>
      </c>
      <c r="U293" s="206" t="s">
        <v>1417</v>
      </c>
      <c r="V293" s="244" t="s">
        <v>465</v>
      </c>
    </row>
    <row r="294" spans="1:22" ht="24">
      <c r="A294" s="103" t="s">
        <v>196</v>
      </c>
      <c r="B294" s="98" t="s">
        <v>966</v>
      </c>
      <c r="C294" s="242" t="s">
        <v>167</v>
      </c>
      <c r="D294" s="103" t="s">
        <v>197</v>
      </c>
      <c r="E294" s="206" t="s">
        <v>1289</v>
      </c>
      <c r="F294" s="206" t="s">
        <v>1289</v>
      </c>
      <c r="G294" s="103" t="s">
        <v>9</v>
      </c>
      <c r="H294" s="206" t="s">
        <v>1418</v>
      </c>
      <c r="I294" s="103" t="s">
        <v>13</v>
      </c>
      <c r="J294" s="103" t="s">
        <v>18</v>
      </c>
      <c r="K294" s="103" t="s">
        <v>19</v>
      </c>
      <c r="L294" s="251">
        <v>6</v>
      </c>
      <c r="M294" s="251">
        <v>6</v>
      </c>
      <c r="N294" s="103">
        <v>100</v>
      </c>
      <c r="O294" s="327" t="s">
        <v>62</v>
      </c>
      <c r="P294" s="98" t="s">
        <v>62</v>
      </c>
      <c r="Q294" s="252">
        <v>30.332999999999998</v>
      </c>
      <c r="R294" s="103" t="s">
        <v>24</v>
      </c>
      <c r="S294" s="103" t="s">
        <v>31</v>
      </c>
      <c r="T294" s="325" t="s">
        <v>967</v>
      </c>
      <c r="U294" s="206" t="s">
        <v>1417</v>
      </c>
      <c r="V294" s="236" t="s">
        <v>1417</v>
      </c>
    </row>
    <row r="295" spans="1:22" ht="48">
      <c r="A295" s="98" t="s">
        <v>438</v>
      </c>
      <c r="B295" s="98" t="s">
        <v>1129</v>
      </c>
      <c r="C295" s="242" t="s">
        <v>23</v>
      </c>
      <c r="D295" s="98" t="s">
        <v>425</v>
      </c>
      <c r="E295" s="206" t="s">
        <v>1289</v>
      </c>
      <c r="F295" s="206" t="s">
        <v>1289</v>
      </c>
      <c r="G295" s="242" t="s">
        <v>9</v>
      </c>
      <c r="H295" s="273" t="s">
        <v>442</v>
      </c>
      <c r="I295" s="103" t="s">
        <v>14</v>
      </c>
      <c r="J295" s="292" t="s">
        <v>18</v>
      </c>
      <c r="K295" s="292" t="s">
        <v>612</v>
      </c>
      <c r="L295" s="333">
        <v>141.75</v>
      </c>
      <c r="M295" s="333">
        <v>70.25</v>
      </c>
      <c r="N295" s="103">
        <v>49</v>
      </c>
      <c r="O295" s="103" t="s">
        <v>63</v>
      </c>
      <c r="P295" s="98" t="s">
        <v>63</v>
      </c>
      <c r="Q295" s="334">
        <v>190.74045833333332</v>
      </c>
      <c r="R295" s="98" t="s">
        <v>24</v>
      </c>
      <c r="S295" s="98" t="s">
        <v>37</v>
      </c>
      <c r="T295" s="210" t="s">
        <v>1417</v>
      </c>
      <c r="U295" s="206" t="s">
        <v>1417</v>
      </c>
      <c r="V295" s="335" t="s">
        <v>1131</v>
      </c>
    </row>
    <row r="296" spans="1:22" ht="24">
      <c r="A296" s="98" t="s">
        <v>949</v>
      </c>
      <c r="B296" s="98" t="s">
        <v>930</v>
      </c>
      <c r="C296" s="242" t="s">
        <v>1300</v>
      </c>
      <c r="D296" s="242" t="s">
        <v>1300</v>
      </c>
      <c r="E296" s="206" t="s">
        <v>1289</v>
      </c>
      <c r="F296" s="324" t="s">
        <v>1299</v>
      </c>
      <c r="G296" s="242" t="s">
        <v>1300</v>
      </c>
      <c r="H296" s="242" t="s">
        <v>1300</v>
      </c>
      <c r="I296" s="242" t="s">
        <v>1300</v>
      </c>
      <c r="J296" s="98" t="s">
        <v>18</v>
      </c>
      <c r="K296" s="98" t="s">
        <v>883</v>
      </c>
      <c r="L296" s="206" t="s">
        <v>1417</v>
      </c>
      <c r="M296" s="243">
        <v>2020</v>
      </c>
      <c r="N296" s="206" t="s">
        <v>1417</v>
      </c>
      <c r="O296" s="103" t="s">
        <v>63</v>
      </c>
      <c r="P296" s="242" t="s">
        <v>1300</v>
      </c>
      <c r="Q296" s="251" t="s">
        <v>1539</v>
      </c>
      <c r="R296" s="270" t="s">
        <v>210</v>
      </c>
      <c r="S296" s="242" t="s">
        <v>1300</v>
      </c>
      <c r="T296" s="325" t="s">
        <v>1300</v>
      </c>
      <c r="U296" s="242" t="s">
        <v>1300</v>
      </c>
      <c r="V296" s="332" t="s">
        <v>937</v>
      </c>
    </row>
    <row r="297" spans="1:22" ht="24">
      <c r="A297" s="98" t="s">
        <v>948</v>
      </c>
      <c r="B297" s="98" t="s">
        <v>930</v>
      </c>
      <c r="C297" s="242" t="s">
        <v>1300</v>
      </c>
      <c r="D297" s="242" t="s">
        <v>1300</v>
      </c>
      <c r="E297" s="206" t="s">
        <v>1289</v>
      </c>
      <c r="F297" s="324" t="s">
        <v>1299</v>
      </c>
      <c r="G297" s="242" t="s">
        <v>1300</v>
      </c>
      <c r="H297" s="242" t="s">
        <v>1300</v>
      </c>
      <c r="I297" s="242" t="s">
        <v>1300</v>
      </c>
      <c r="J297" s="98" t="s">
        <v>18</v>
      </c>
      <c r="K297" s="98" t="s">
        <v>883</v>
      </c>
      <c r="L297" s="206" t="s">
        <v>1417</v>
      </c>
      <c r="M297" s="243">
        <v>2026</v>
      </c>
      <c r="N297" s="206" t="s">
        <v>1417</v>
      </c>
      <c r="O297" s="103" t="s">
        <v>63</v>
      </c>
      <c r="P297" s="242" t="s">
        <v>1300</v>
      </c>
      <c r="Q297" s="251" t="s">
        <v>1540</v>
      </c>
      <c r="R297" s="270" t="s">
        <v>210</v>
      </c>
      <c r="S297" s="242" t="s">
        <v>1300</v>
      </c>
      <c r="T297" s="325" t="s">
        <v>1300</v>
      </c>
      <c r="U297" s="242" t="s">
        <v>1300</v>
      </c>
      <c r="V297" s="332" t="s">
        <v>937</v>
      </c>
    </row>
    <row r="298" spans="1:22" ht="24">
      <c r="A298" s="103" t="s">
        <v>872</v>
      </c>
      <c r="B298" s="103" t="s">
        <v>807</v>
      </c>
      <c r="C298" s="242" t="s">
        <v>1300</v>
      </c>
      <c r="D298" s="242" t="s">
        <v>1300</v>
      </c>
      <c r="E298" s="206" t="s">
        <v>1289</v>
      </c>
      <c r="F298" s="206" t="s">
        <v>1289</v>
      </c>
      <c r="G298" s="242" t="s">
        <v>1300</v>
      </c>
      <c r="H298" s="242" t="s">
        <v>1300</v>
      </c>
      <c r="I298" s="242" t="s">
        <v>1300</v>
      </c>
      <c r="J298" s="270" t="s">
        <v>18</v>
      </c>
      <c r="K298" s="270" t="s">
        <v>19</v>
      </c>
      <c r="L298" s="327">
        <v>300</v>
      </c>
      <c r="M298" s="327">
        <v>24</v>
      </c>
      <c r="N298" s="103">
        <v>8</v>
      </c>
      <c r="O298" s="103" t="s">
        <v>63</v>
      </c>
      <c r="P298" s="242" t="s">
        <v>1300</v>
      </c>
      <c r="Q298" s="328">
        <v>231</v>
      </c>
      <c r="R298" s="270" t="s">
        <v>210</v>
      </c>
      <c r="S298" s="242" t="s">
        <v>1300</v>
      </c>
      <c r="T298" s="242" t="s">
        <v>1300</v>
      </c>
      <c r="U298" s="242" t="s">
        <v>1300</v>
      </c>
      <c r="V298" s="206" t="s">
        <v>1417</v>
      </c>
    </row>
    <row r="299" spans="1:22" ht="36">
      <c r="A299" s="98" t="s">
        <v>49</v>
      </c>
      <c r="B299" s="103" t="s">
        <v>807</v>
      </c>
      <c r="C299" s="98" t="s">
        <v>28</v>
      </c>
      <c r="D299" s="98" t="s">
        <v>50</v>
      </c>
      <c r="E299" s="206" t="s">
        <v>1289</v>
      </c>
      <c r="F299" s="206" t="s">
        <v>1289</v>
      </c>
      <c r="G299" s="98" t="s">
        <v>8</v>
      </c>
      <c r="H299" s="206" t="s">
        <v>1418</v>
      </c>
      <c r="I299" s="103" t="s">
        <v>770</v>
      </c>
      <c r="J299" s="98" t="s">
        <v>18</v>
      </c>
      <c r="K299" s="98" t="s">
        <v>881</v>
      </c>
      <c r="L299" s="243">
        <v>3685</v>
      </c>
      <c r="M299" s="243">
        <v>1749</v>
      </c>
      <c r="N299" s="103">
        <v>47</v>
      </c>
      <c r="O299" s="103" t="s">
        <v>63</v>
      </c>
      <c r="P299" s="98" t="s">
        <v>63</v>
      </c>
      <c r="Q299" s="243" t="s">
        <v>51</v>
      </c>
      <c r="R299" s="98" t="s">
        <v>24</v>
      </c>
      <c r="S299" s="98" t="s">
        <v>53</v>
      </c>
      <c r="T299" s="206" t="s">
        <v>1417</v>
      </c>
      <c r="U299" s="206" t="s">
        <v>1417</v>
      </c>
      <c r="V299" s="98" t="s">
        <v>29</v>
      </c>
    </row>
    <row r="300" spans="1:22" ht="48">
      <c r="A300" s="98" t="s">
        <v>595</v>
      </c>
      <c r="B300" s="98" t="s">
        <v>1202</v>
      </c>
      <c r="C300" s="242" t="s">
        <v>60</v>
      </c>
      <c r="D300" s="98" t="s">
        <v>596</v>
      </c>
      <c r="E300" s="206" t="s">
        <v>1289</v>
      </c>
      <c r="F300" s="206" t="s">
        <v>1289</v>
      </c>
      <c r="G300" s="242" t="s">
        <v>8</v>
      </c>
      <c r="H300" s="206" t="s">
        <v>1418</v>
      </c>
      <c r="I300" s="103" t="s">
        <v>15</v>
      </c>
      <c r="J300" s="292" t="s">
        <v>18</v>
      </c>
      <c r="K300" s="292" t="s">
        <v>19</v>
      </c>
      <c r="L300" s="237">
        <v>12</v>
      </c>
      <c r="M300" s="237">
        <v>12</v>
      </c>
      <c r="N300" s="103">
        <v>100</v>
      </c>
      <c r="O300" s="327" t="s">
        <v>62</v>
      </c>
      <c r="P300" s="98" t="s">
        <v>63</v>
      </c>
      <c r="Q300" s="238">
        <v>365.5826086956522</v>
      </c>
      <c r="R300" s="98" t="s">
        <v>24</v>
      </c>
      <c r="S300" s="98" t="s">
        <v>37</v>
      </c>
      <c r="T300" s="210" t="s">
        <v>1417</v>
      </c>
      <c r="U300" s="206" t="s">
        <v>1417</v>
      </c>
      <c r="V300" s="244" t="s">
        <v>1203</v>
      </c>
    </row>
    <row r="301" spans="1:22" ht="24">
      <c r="A301" s="103" t="s">
        <v>1190</v>
      </c>
      <c r="B301" s="292" t="s">
        <v>1189</v>
      </c>
      <c r="C301" s="242" t="s">
        <v>1300</v>
      </c>
      <c r="D301" s="242" t="s">
        <v>1300</v>
      </c>
      <c r="E301" s="206" t="s">
        <v>1289</v>
      </c>
      <c r="F301" s="206" t="s">
        <v>1289</v>
      </c>
      <c r="G301" s="242" t="s">
        <v>1300</v>
      </c>
      <c r="H301" s="242" t="s">
        <v>1300</v>
      </c>
      <c r="I301" s="242" t="s">
        <v>1300</v>
      </c>
      <c r="J301" s="103" t="s">
        <v>18</v>
      </c>
      <c r="K301" s="103" t="s">
        <v>612</v>
      </c>
      <c r="L301" s="327">
        <v>131</v>
      </c>
      <c r="M301" s="327">
        <v>101</v>
      </c>
      <c r="N301" s="103">
        <v>77</v>
      </c>
      <c r="O301" s="103" t="s">
        <v>63</v>
      </c>
      <c r="P301" s="206" t="s">
        <v>1289</v>
      </c>
      <c r="Q301" s="328">
        <v>1044.0875000000001</v>
      </c>
      <c r="R301" s="270" t="s">
        <v>210</v>
      </c>
      <c r="S301" s="242" t="s">
        <v>1300</v>
      </c>
      <c r="T301" s="325" t="s">
        <v>1300</v>
      </c>
      <c r="U301" s="242" t="s">
        <v>1300</v>
      </c>
      <c r="V301" s="206" t="s">
        <v>1417</v>
      </c>
    </row>
    <row r="302" spans="1:22">
      <c r="A302" s="325" t="s">
        <v>1388</v>
      </c>
      <c r="B302" s="98" t="s">
        <v>1309</v>
      </c>
      <c r="C302" s="98" t="s">
        <v>1434</v>
      </c>
      <c r="D302" s="206" t="s">
        <v>1289</v>
      </c>
      <c r="E302" s="206" t="s">
        <v>1289</v>
      </c>
      <c r="F302" s="206" t="s">
        <v>1289</v>
      </c>
      <c r="G302" s="206" t="s">
        <v>1289</v>
      </c>
      <c r="H302" s="206" t="s">
        <v>1418</v>
      </c>
      <c r="I302" s="103" t="s">
        <v>14</v>
      </c>
      <c r="J302" s="103" t="s">
        <v>18</v>
      </c>
      <c r="K302" s="103" t="s">
        <v>19</v>
      </c>
      <c r="L302" s="103">
        <v>4000</v>
      </c>
      <c r="M302" s="103">
        <v>600</v>
      </c>
      <c r="N302" s="206" t="s">
        <v>1289</v>
      </c>
      <c r="O302" s="327" t="s">
        <v>63</v>
      </c>
      <c r="P302" s="206" t="s">
        <v>1289</v>
      </c>
      <c r="Q302" s="238">
        <v>7568</v>
      </c>
      <c r="R302" s="206" t="s">
        <v>1289</v>
      </c>
      <c r="S302" s="325" t="s">
        <v>37</v>
      </c>
      <c r="T302" s="325">
        <v>2015</v>
      </c>
      <c r="U302" s="325" t="s">
        <v>1429</v>
      </c>
      <c r="V302" s="325" t="s">
        <v>1435</v>
      </c>
    </row>
    <row r="303" spans="1:22" ht="36">
      <c r="A303" s="296" t="s">
        <v>353</v>
      </c>
      <c r="B303" s="98" t="s">
        <v>1019</v>
      </c>
      <c r="C303" s="103" t="s">
        <v>100</v>
      </c>
      <c r="D303" s="103" t="s">
        <v>354</v>
      </c>
      <c r="E303" s="323" t="s">
        <v>1299</v>
      </c>
      <c r="F303" s="206" t="s">
        <v>1289</v>
      </c>
      <c r="G303" s="103" t="s">
        <v>9</v>
      </c>
      <c r="H303" s="103" t="s">
        <v>355</v>
      </c>
      <c r="I303" s="103" t="s">
        <v>15</v>
      </c>
      <c r="J303" s="103" t="s">
        <v>18</v>
      </c>
      <c r="K303" s="103" t="s">
        <v>19</v>
      </c>
      <c r="L303" s="251">
        <v>18</v>
      </c>
      <c r="M303" s="251">
        <v>18</v>
      </c>
      <c r="N303" s="103">
        <v>100</v>
      </c>
      <c r="O303" s="327" t="s">
        <v>62</v>
      </c>
      <c r="P303" s="206" t="s">
        <v>1289</v>
      </c>
      <c r="Q303" s="252">
        <v>81.459999999999994</v>
      </c>
      <c r="R303" s="103" t="s">
        <v>24</v>
      </c>
      <c r="S303" s="103" t="s">
        <v>37</v>
      </c>
      <c r="T303" s="210" t="s">
        <v>1417</v>
      </c>
      <c r="U303" s="206" t="s">
        <v>1417</v>
      </c>
      <c r="V303" s="103" t="s">
        <v>323</v>
      </c>
    </row>
    <row r="304" spans="1:22">
      <c r="A304" s="325" t="s">
        <v>1391</v>
      </c>
      <c r="B304" s="98" t="s">
        <v>1309</v>
      </c>
      <c r="C304" s="98" t="s">
        <v>1437</v>
      </c>
      <c r="D304" s="206" t="s">
        <v>1289</v>
      </c>
      <c r="E304" s="206" t="s">
        <v>1289</v>
      </c>
      <c r="F304" s="206" t="s">
        <v>1289</v>
      </c>
      <c r="G304" s="206" t="s">
        <v>1289</v>
      </c>
      <c r="H304" s="206" t="s">
        <v>1418</v>
      </c>
      <c r="I304" s="103" t="s">
        <v>1547</v>
      </c>
      <c r="J304" s="103" t="s">
        <v>18</v>
      </c>
      <c r="K304" s="103" t="s">
        <v>19</v>
      </c>
      <c r="L304" s="103">
        <v>25698</v>
      </c>
      <c r="M304" s="103">
        <v>22433</v>
      </c>
      <c r="N304" s="206" t="s">
        <v>1289</v>
      </c>
      <c r="O304" s="327" t="s">
        <v>62</v>
      </c>
      <c r="P304" s="206" t="s">
        <v>1289</v>
      </c>
      <c r="Q304" s="238">
        <v>84074.713277824616</v>
      </c>
      <c r="R304" s="206" t="s">
        <v>1289</v>
      </c>
      <c r="S304" s="325" t="s">
        <v>37</v>
      </c>
      <c r="T304" s="206" t="s">
        <v>1289</v>
      </c>
      <c r="U304" s="325" t="s">
        <v>1429</v>
      </c>
      <c r="V304" s="325" t="s">
        <v>1433</v>
      </c>
    </row>
    <row r="305" spans="1:22" ht="24">
      <c r="A305" s="103" t="s">
        <v>158</v>
      </c>
      <c r="B305" s="98" t="s">
        <v>960</v>
      </c>
      <c r="C305" s="242" t="s">
        <v>28</v>
      </c>
      <c r="D305" s="103" t="s">
        <v>159</v>
      </c>
      <c r="E305" s="206" t="s">
        <v>1289</v>
      </c>
      <c r="F305" s="206" t="s">
        <v>1289</v>
      </c>
      <c r="G305" s="242" t="s">
        <v>8</v>
      </c>
      <c r="H305" s="103" t="s">
        <v>136</v>
      </c>
      <c r="I305" s="103" t="s">
        <v>812</v>
      </c>
      <c r="J305" s="292" t="s">
        <v>18</v>
      </c>
      <c r="K305" s="292" t="s">
        <v>19</v>
      </c>
      <c r="L305" s="251">
        <v>600</v>
      </c>
      <c r="M305" s="251">
        <v>558</v>
      </c>
      <c r="N305" s="103">
        <v>93</v>
      </c>
      <c r="O305" s="327" t="s">
        <v>62</v>
      </c>
      <c r="P305" s="98" t="s">
        <v>63</v>
      </c>
      <c r="Q305" s="252">
        <v>8472.1140000000014</v>
      </c>
      <c r="R305" s="98" t="s">
        <v>24</v>
      </c>
      <c r="S305" s="98" t="s">
        <v>37</v>
      </c>
      <c r="T305" s="210" t="s">
        <v>1417</v>
      </c>
      <c r="U305" s="206" t="s">
        <v>1417</v>
      </c>
      <c r="V305" s="329" t="s">
        <v>961</v>
      </c>
    </row>
    <row r="306" spans="1:22" ht="36">
      <c r="A306" s="103" t="s">
        <v>198</v>
      </c>
      <c r="B306" s="98" t="s">
        <v>966</v>
      </c>
      <c r="C306" s="242" t="s">
        <v>167</v>
      </c>
      <c r="D306" s="103" t="s">
        <v>199</v>
      </c>
      <c r="E306" s="206" t="s">
        <v>1289</v>
      </c>
      <c r="F306" s="206" t="s">
        <v>1289</v>
      </c>
      <c r="G306" s="103" t="s">
        <v>8</v>
      </c>
      <c r="H306" s="206" t="s">
        <v>1418</v>
      </c>
      <c r="I306" s="103" t="s">
        <v>13</v>
      </c>
      <c r="J306" s="103" t="s">
        <v>18</v>
      </c>
      <c r="K306" s="103" t="s">
        <v>19</v>
      </c>
      <c r="L306" s="251">
        <v>11</v>
      </c>
      <c r="M306" s="251">
        <v>11</v>
      </c>
      <c r="N306" s="103">
        <v>100</v>
      </c>
      <c r="O306" s="327" t="s">
        <v>62</v>
      </c>
      <c r="P306" s="98" t="s">
        <v>62</v>
      </c>
      <c r="Q306" s="252">
        <v>33.5</v>
      </c>
      <c r="R306" s="103" t="s">
        <v>24</v>
      </c>
      <c r="S306" s="103" t="s">
        <v>37</v>
      </c>
      <c r="T306" s="325" t="s">
        <v>967</v>
      </c>
      <c r="U306" s="206" t="s">
        <v>1417</v>
      </c>
      <c r="V306" s="236" t="s">
        <v>1417</v>
      </c>
    </row>
    <row r="307" spans="1:22">
      <c r="A307" s="325" t="s">
        <v>1397</v>
      </c>
      <c r="B307" s="98" t="s">
        <v>1309</v>
      </c>
      <c r="C307" s="98" t="s">
        <v>1427</v>
      </c>
      <c r="D307" s="206" t="s">
        <v>1289</v>
      </c>
      <c r="E307" s="206" t="s">
        <v>1289</v>
      </c>
      <c r="F307" s="206" t="s">
        <v>1289</v>
      </c>
      <c r="G307" s="206" t="s">
        <v>1289</v>
      </c>
      <c r="H307" s="206" t="s">
        <v>1418</v>
      </c>
      <c r="I307" s="103" t="s">
        <v>1452</v>
      </c>
      <c r="J307" s="103" t="s">
        <v>18</v>
      </c>
      <c r="K307" s="103" t="s">
        <v>19</v>
      </c>
      <c r="L307" s="103">
        <v>144</v>
      </c>
      <c r="M307" s="103">
        <v>144</v>
      </c>
      <c r="N307" s="206" t="s">
        <v>1289</v>
      </c>
      <c r="O307" s="327" t="s">
        <v>62</v>
      </c>
      <c r="P307" s="206" t="s">
        <v>1289</v>
      </c>
      <c r="Q307" s="238">
        <v>716.79629880000005</v>
      </c>
      <c r="R307" s="206" t="s">
        <v>1289</v>
      </c>
      <c r="S307" s="325" t="s">
        <v>31</v>
      </c>
      <c r="T307" s="210" t="s">
        <v>1417</v>
      </c>
      <c r="U307" s="325" t="s">
        <v>1429</v>
      </c>
      <c r="V307" s="325" t="s">
        <v>1430</v>
      </c>
    </row>
    <row r="308" spans="1:22" ht="24">
      <c r="A308" s="98" t="s">
        <v>59</v>
      </c>
      <c r="B308" s="103" t="s">
        <v>807</v>
      </c>
      <c r="C308" s="98" t="s">
        <v>28</v>
      </c>
      <c r="D308" s="340" t="s">
        <v>882</v>
      </c>
      <c r="E308" s="206" t="s">
        <v>1289</v>
      </c>
      <c r="F308" s="206" t="s">
        <v>1289</v>
      </c>
      <c r="G308" s="242" t="s">
        <v>8</v>
      </c>
      <c r="H308" s="206" t="s">
        <v>1418</v>
      </c>
      <c r="I308" s="103" t="s">
        <v>13</v>
      </c>
      <c r="J308" s="98" t="s">
        <v>18</v>
      </c>
      <c r="K308" s="98" t="s">
        <v>883</v>
      </c>
      <c r="L308" s="243">
        <v>7200</v>
      </c>
      <c r="M308" s="243">
        <v>320</v>
      </c>
      <c r="N308" s="103">
        <v>4</v>
      </c>
      <c r="O308" s="103" t="s">
        <v>63</v>
      </c>
      <c r="P308" s="98" t="s">
        <v>63</v>
      </c>
      <c r="Q308" s="272" t="s">
        <v>1549</v>
      </c>
      <c r="R308" s="98" t="s">
        <v>24</v>
      </c>
      <c r="S308" s="98" t="s">
        <v>53</v>
      </c>
      <c r="T308" s="206" t="s">
        <v>1417</v>
      </c>
      <c r="U308" s="206" t="s">
        <v>1417</v>
      </c>
      <c r="V308" s="98" t="s">
        <v>33</v>
      </c>
    </row>
    <row r="309" spans="1:22" ht="180">
      <c r="A309" s="103" t="s">
        <v>963</v>
      </c>
      <c r="B309" s="98" t="s">
        <v>960</v>
      </c>
      <c r="C309" s="242" t="s">
        <v>28</v>
      </c>
      <c r="D309" s="103" t="s">
        <v>160</v>
      </c>
      <c r="E309" s="206" t="s">
        <v>1289</v>
      </c>
      <c r="F309" s="206" t="s">
        <v>1289</v>
      </c>
      <c r="G309" s="242" t="s">
        <v>8</v>
      </c>
      <c r="H309" s="103" t="s">
        <v>136</v>
      </c>
      <c r="I309" s="103" t="s">
        <v>964</v>
      </c>
      <c r="J309" s="292" t="s">
        <v>18</v>
      </c>
      <c r="K309" s="292" t="s">
        <v>19</v>
      </c>
      <c r="L309" s="251">
        <v>31</v>
      </c>
      <c r="M309" s="251">
        <v>16</v>
      </c>
      <c r="N309" s="103">
        <v>52</v>
      </c>
      <c r="O309" s="327" t="s">
        <v>62</v>
      </c>
      <c r="P309" s="98" t="s">
        <v>62</v>
      </c>
      <c r="Q309" s="252">
        <v>56.065266250000001</v>
      </c>
      <c r="R309" s="98" t="s">
        <v>24</v>
      </c>
      <c r="S309" s="98" t="s">
        <v>25</v>
      </c>
      <c r="T309" s="210" t="s">
        <v>1417</v>
      </c>
      <c r="U309" s="206" t="s">
        <v>1417</v>
      </c>
      <c r="V309" s="329" t="s">
        <v>961</v>
      </c>
    </row>
    <row r="310" spans="1:22" ht="48">
      <c r="A310" s="325" t="s">
        <v>715</v>
      </c>
      <c r="B310" s="98" t="s">
        <v>1243</v>
      </c>
      <c r="C310" s="98" t="s">
        <v>908</v>
      </c>
      <c r="D310" s="325" t="s">
        <v>716</v>
      </c>
      <c r="E310" s="206" t="s">
        <v>1289</v>
      </c>
      <c r="F310" s="324" t="s">
        <v>1299</v>
      </c>
      <c r="G310" s="242" t="s">
        <v>11</v>
      </c>
      <c r="H310" s="98" t="s">
        <v>612</v>
      </c>
      <c r="I310" s="103" t="s">
        <v>15</v>
      </c>
      <c r="J310" s="292" t="s">
        <v>18</v>
      </c>
      <c r="K310" s="292" t="s">
        <v>612</v>
      </c>
      <c r="L310" s="243">
        <v>22</v>
      </c>
      <c r="M310" s="243">
        <v>22</v>
      </c>
      <c r="N310" s="243">
        <v>100</v>
      </c>
      <c r="O310" s="327" t="s">
        <v>62</v>
      </c>
      <c r="P310" s="98" t="s">
        <v>63</v>
      </c>
      <c r="Q310" s="238">
        <v>651.64</v>
      </c>
      <c r="R310" s="98" t="s">
        <v>24</v>
      </c>
      <c r="S310" s="98" t="s">
        <v>25</v>
      </c>
      <c r="T310" s="210" t="s">
        <v>1417</v>
      </c>
      <c r="U310" s="206" t="s">
        <v>1417</v>
      </c>
      <c r="V310" s="98" t="s">
        <v>613</v>
      </c>
    </row>
    <row r="311" spans="1:22" ht="48">
      <c r="A311" s="98" t="s">
        <v>717</v>
      </c>
      <c r="B311" s="98" t="s">
        <v>1243</v>
      </c>
      <c r="C311" s="98" t="s">
        <v>908</v>
      </c>
      <c r="D311" s="325" t="s">
        <v>718</v>
      </c>
      <c r="E311" s="206" t="s">
        <v>1289</v>
      </c>
      <c r="F311" s="324" t="s">
        <v>1299</v>
      </c>
      <c r="G311" s="242" t="s">
        <v>11</v>
      </c>
      <c r="H311" s="98" t="s">
        <v>619</v>
      </c>
      <c r="I311" s="103" t="s">
        <v>15</v>
      </c>
      <c r="J311" s="292" t="s">
        <v>18</v>
      </c>
      <c r="K311" s="292" t="s">
        <v>612</v>
      </c>
      <c r="L311" s="243">
        <v>103</v>
      </c>
      <c r="M311" s="243">
        <v>103</v>
      </c>
      <c r="N311" s="243">
        <v>100</v>
      </c>
      <c r="O311" s="327" t="s">
        <v>62</v>
      </c>
      <c r="P311" s="98" t="s">
        <v>63</v>
      </c>
      <c r="Q311" s="238">
        <v>4576.29</v>
      </c>
      <c r="R311" s="98" t="s">
        <v>24</v>
      </c>
      <c r="S311" s="98" t="s">
        <v>25</v>
      </c>
      <c r="T311" s="210" t="s">
        <v>1417</v>
      </c>
      <c r="U311" s="206" t="s">
        <v>1417</v>
      </c>
      <c r="V311" s="98" t="s">
        <v>613</v>
      </c>
    </row>
    <row r="312" spans="1:22" ht="48">
      <c r="A312" s="98" t="s">
        <v>434</v>
      </c>
      <c r="B312" s="98" t="s">
        <v>1129</v>
      </c>
      <c r="C312" s="98" t="s">
        <v>23</v>
      </c>
      <c r="D312" s="98" t="s">
        <v>1137</v>
      </c>
      <c r="E312" s="206" t="s">
        <v>1289</v>
      </c>
      <c r="F312" s="206" t="s">
        <v>1289</v>
      </c>
      <c r="G312" s="103" t="s">
        <v>970</v>
      </c>
      <c r="H312" s="242" t="s">
        <v>20</v>
      </c>
      <c r="I312" s="103" t="s">
        <v>14</v>
      </c>
      <c r="J312" s="98" t="s">
        <v>18</v>
      </c>
      <c r="K312" s="98" t="s">
        <v>883</v>
      </c>
      <c r="L312" s="243">
        <v>1000</v>
      </c>
      <c r="M312" s="243">
        <v>526</v>
      </c>
      <c r="N312" s="103">
        <v>52.6</v>
      </c>
      <c r="O312" s="103" t="s">
        <v>63</v>
      </c>
      <c r="P312" s="98" t="s">
        <v>63</v>
      </c>
      <c r="Q312" s="243" t="s">
        <v>1550</v>
      </c>
      <c r="R312" s="98" t="s">
        <v>24</v>
      </c>
      <c r="S312" s="98" t="s">
        <v>25</v>
      </c>
      <c r="T312" s="210" t="s">
        <v>1417</v>
      </c>
      <c r="U312" s="206" t="s">
        <v>1417</v>
      </c>
      <c r="V312" s="335" t="s">
        <v>1131</v>
      </c>
    </row>
    <row r="313" spans="1:22" ht="48">
      <c r="A313" s="273" t="s">
        <v>424</v>
      </c>
      <c r="B313" s="98" t="s">
        <v>1129</v>
      </c>
      <c r="C313" s="273" t="s">
        <v>23</v>
      </c>
      <c r="D313" s="273" t="s">
        <v>425</v>
      </c>
      <c r="E313" s="206" t="s">
        <v>1289</v>
      </c>
      <c r="F313" s="206" t="s">
        <v>1289</v>
      </c>
      <c r="G313" s="103" t="s">
        <v>970</v>
      </c>
      <c r="H313" s="273" t="s">
        <v>426</v>
      </c>
      <c r="I313" s="103" t="s">
        <v>14</v>
      </c>
      <c r="J313" s="292" t="s">
        <v>18</v>
      </c>
      <c r="K313" s="292" t="s">
        <v>19</v>
      </c>
      <c r="L313" s="333">
        <v>602</v>
      </c>
      <c r="M313" s="333">
        <v>208</v>
      </c>
      <c r="N313" s="103">
        <v>35</v>
      </c>
      <c r="O313" s="103" t="s">
        <v>63</v>
      </c>
      <c r="P313" s="98" t="s">
        <v>63</v>
      </c>
      <c r="Q313" s="334">
        <v>1001</v>
      </c>
      <c r="R313" s="98" t="s">
        <v>24</v>
      </c>
      <c r="S313" s="273" t="s">
        <v>37</v>
      </c>
      <c r="T313" s="210" t="s">
        <v>1417</v>
      </c>
      <c r="U313" s="206" t="s">
        <v>1417</v>
      </c>
      <c r="V313" s="335" t="s">
        <v>1131</v>
      </c>
    </row>
    <row r="314" spans="1:22" ht="24">
      <c r="A314" s="98" t="s">
        <v>958</v>
      </c>
      <c r="B314" s="98" t="s">
        <v>930</v>
      </c>
      <c r="C314" s="242" t="s">
        <v>1300</v>
      </c>
      <c r="D314" s="242" t="s">
        <v>1300</v>
      </c>
      <c r="E314" s="206" t="s">
        <v>1289</v>
      </c>
      <c r="F314" s="324" t="s">
        <v>1299</v>
      </c>
      <c r="G314" s="242" t="s">
        <v>1300</v>
      </c>
      <c r="H314" s="242" t="s">
        <v>1300</v>
      </c>
      <c r="I314" s="242" t="s">
        <v>1300</v>
      </c>
      <c r="J314" s="98" t="s">
        <v>18</v>
      </c>
      <c r="K314" s="98" t="s">
        <v>883</v>
      </c>
      <c r="L314" s="206" t="s">
        <v>1417</v>
      </c>
      <c r="M314" s="243">
        <v>2010</v>
      </c>
      <c r="N314" s="206" t="s">
        <v>1417</v>
      </c>
      <c r="O314" s="103" t="s">
        <v>63</v>
      </c>
      <c r="P314" s="242" t="s">
        <v>1300</v>
      </c>
      <c r="Q314" s="251" t="s">
        <v>1551</v>
      </c>
      <c r="R314" s="270" t="s">
        <v>210</v>
      </c>
      <c r="S314" s="242" t="s">
        <v>1300</v>
      </c>
      <c r="T314" s="325" t="s">
        <v>1300</v>
      </c>
      <c r="U314" s="242" t="s">
        <v>1300</v>
      </c>
      <c r="V314" s="332" t="s">
        <v>937</v>
      </c>
    </row>
    <row r="315" spans="1:22" ht="52.5" customHeight="1">
      <c r="A315" s="103" t="s">
        <v>1009</v>
      </c>
      <c r="B315" s="98" t="s">
        <v>966</v>
      </c>
      <c r="C315" s="242" t="s">
        <v>1300</v>
      </c>
      <c r="D315" s="242" t="s">
        <v>1300</v>
      </c>
      <c r="E315" s="206" t="s">
        <v>1289</v>
      </c>
      <c r="F315" s="206" t="s">
        <v>1289</v>
      </c>
      <c r="G315" s="242" t="s">
        <v>1300</v>
      </c>
      <c r="H315" s="242" t="s">
        <v>1300</v>
      </c>
      <c r="I315" s="242" t="s">
        <v>1300</v>
      </c>
      <c r="J315" s="270" t="s">
        <v>18</v>
      </c>
      <c r="K315" s="270" t="s">
        <v>612</v>
      </c>
      <c r="L315" s="327">
        <v>258</v>
      </c>
      <c r="M315" s="327">
        <v>202</v>
      </c>
      <c r="N315" s="103">
        <v>78</v>
      </c>
      <c r="O315" s="103" t="s">
        <v>63</v>
      </c>
      <c r="P315" s="206" t="s">
        <v>1289</v>
      </c>
      <c r="Q315" s="328">
        <v>1301</v>
      </c>
      <c r="R315" s="270" t="s">
        <v>210</v>
      </c>
      <c r="S315" s="242" t="s">
        <v>1300</v>
      </c>
      <c r="T315" s="325" t="s">
        <v>1300</v>
      </c>
      <c r="U315" s="242" t="s">
        <v>1300</v>
      </c>
      <c r="V315" s="236" t="s">
        <v>1417</v>
      </c>
    </row>
    <row r="316" spans="1:22" ht="24">
      <c r="A316" s="325" t="s">
        <v>1399</v>
      </c>
      <c r="B316" s="98" t="s">
        <v>1309</v>
      </c>
      <c r="C316" s="98" t="s">
        <v>1552</v>
      </c>
      <c r="D316" s="206" t="s">
        <v>1289</v>
      </c>
      <c r="E316" s="206" t="s">
        <v>1289</v>
      </c>
      <c r="F316" s="206" t="s">
        <v>1289</v>
      </c>
      <c r="G316" s="206" t="s">
        <v>1289</v>
      </c>
      <c r="H316" s="206" t="s">
        <v>1418</v>
      </c>
      <c r="I316" s="103" t="s">
        <v>1485</v>
      </c>
      <c r="J316" s="103" t="s">
        <v>18</v>
      </c>
      <c r="K316" s="103" t="s">
        <v>19</v>
      </c>
      <c r="L316" s="103">
        <v>6000</v>
      </c>
      <c r="M316" s="103">
        <v>139</v>
      </c>
      <c r="N316" s="206" t="s">
        <v>1289</v>
      </c>
      <c r="O316" s="327" t="s">
        <v>63</v>
      </c>
      <c r="P316" s="206" t="s">
        <v>1289</v>
      </c>
      <c r="Q316" s="238">
        <v>446</v>
      </c>
      <c r="R316" s="206" t="s">
        <v>1289</v>
      </c>
      <c r="S316" s="206" t="s">
        <v>1289</v>
      </c>
      <c r="T316" s="325">
        <v>2015</v>
      </c>
      <c r="U316" s="325" t="s">
        <v>1443</v>
      </c>
      <c r="V316" s="325" t="s">
        <v>1476</v>
      </c>
    </row>
    <row r="317" spans="1:22" ht="60">
      <c r="A317" s="325" t="s">
        <v>723</v>
      </c>
      <c r="B317" s="98" t="s">
        <v>1243</v>
      </c>
      <c r="C317" s="325" t="s">
        <v>100</v>
      </c>
      <c r="D317" s="325" t="s">
        <v>724</v>
      </c>
      <c r="E317" s="206" t="s">
        <v>1289</v>
      </c>
      <c r="F317" s="206" t="s">
        <v>1289</v>
      </c>
      <c r="G317" s="242" t="s">
        <v>11</v>
      </c>
      <c r="H317" s="325" t="s">
        <v>653</v>
      </c>
      <c r="I317" s="103" t="s">
        <v>15</v>
      </c>
      <c r="J317" s="292" t="s">
        <v>18</v>
      </c>
      <c r="K317" s="292" t="s">
        <v>612</v>
      </c>
      <c r="L317" s="342">
        <v>22</v>
      </c>
      <c r="M317" s="342">
        <v>22</v>
      </c>
      <c r="N317" s="243">
        <v>100</v>
      </c>
      <c r="O317" s="327" t="s">
        <v>62</v>
      </c>
      <c r="P317" s="98" t="s">
        <v>63</v>
      </c>
      <c r="Q317" s="238">
        <v>325.82</v>
      </c>
      <c r="R317" s="98" t="s">
        <v>24</v>
      </c>
      <c r="S317" s="98" t="s">
        <v>25</v>
      </c>
      <c r="T317" s="210" t="s">
        <v>1417</v>
      </c>
      <c r="U317" s="206" t="s">
        <v>1417</v>
      </c>
      <c r="V317" s="335" t="s">
        <v>725</v>
      </c>
    </row>
    <row r="318" spans="1:22" ht="36">
      <c r="A318" s="98" t="s">
        <v>726</v>
      </c>
      <c r="B318" s="98" t="s">
        <v>1243</v>
      </c>
      <c r="C318" s="98" t="s">
        <v>100</v>
      </c>
      <c r="D318" s="98" t="s">
        <v>727</v>
      </c>
      <c r="E318" s="206" t="s">
        <v>1289</v>
      </c>
      <c r="F318" s="206" t="s">
        <v>1289</v>
      </c>
      <c r="G318" s="242" t="s">
        <v>11</v>
      </c>
      <c r="H318" s="98" t="s">
        <v>612</v>
      </c>
      <c r="I318" s="103" t="s">
        <v>15</v>
      </c>
      <c r="J318" s="292" t="s">
        <v>18</v>
      </c>
      <c r="K318" s="292" t="s">
        <v>612</v>
      </c>
      <c r="L318" s="243">
        <v>22</v>
      </c>
      <c r="M318" s="243">
        <v>22</v>
      </c>
      <c r="N318" s="243">
        <v>100</v>
      </c>
      <c r="O318" s="327" t="s">
        <v>62</v>
      </c>
      <c r="P318" s="98" t="s">
        <v>63</v>
      </c>
      <c r="Q318" s="238">
        <v>325.82</v>
      </c>
      <c r="R318" s="98" t="s">
        <v>24</v>
      </c>
      <c r="S318" s="98" t="s">
        <v>25</v>
      </c>
      <c r="T318" s="210" t="s">
        <v>1417</v>
      </c>
      <c r="U318" s="206" t="s">
        <v>1417</v>
      </c>
      <c r="V318" s="98" t="s">
        <v>728</v>
      </c>
    </row>
    <row r="319" spans="1:22" ht="42" customHeight="1">
      <c r="A319" s="296" t="s">
        <v>391</v>
      </c>
      <c r="B319" s="98" t="s">
        <v>1107</v>
      </c>
      <c r="C319" s="242" t="s">
        <v>167</v>
      </c>
      <c r="D319" s="103" t="s">
        <v>1110</v>
      </c>
      <c r="E319" s="323" t="s">
        <v>1299</v>
      </c>
      <c r="F319" s="323" t="s">
        <v>1299</v>
      </c>
      <c r="G319" s="103" t="s">
        <v>8</v>
      </c>
      <c r="H319" s="103" t="s">
        <v>392</v>
      </c>
      <c r="I319" s="103" t="s">
        <v>812</v>
      </c>
      <c r="J319" s="103" t="s">
        <v>18</v>
      </c>
      <c r="K319" s="103" t="s">
        <v>19</v>
      </c>
      <c r="L319" s="251">
        <v>64</v>
      </c>
      <c r="M319" s="251">
        <v>26</v>
      </c>
      <c r="N319" s="103">
        <v>41</v>
      </c>
      <c r="O319" s="327" t="s">
        <v>62</v>
      </c>
      <c r="P319" s="98" t="s">
        <v>63</v>
      </c>
      <c r="Q319" s="252">
        <v>170</v>
      </c>
      <c r="R319" s="103" t="s">
        <v>24</v>
      </c>
      <c r="S319" s="98" t="s">
        <v>25</v>
      </c>
      <c r="T319" s="210" t="s">
        <v>1417</v>
      </c>
      <c r="U319" s="206" t="s">
        <v>1417</v>
      </c>
      <c r="V319" s="329" t="s">
        <v>1108</v>
      </c>
    </row>
    <row r="320" spans="1:22" ht="24">
      <c r="A320" s="103" t="s">
        <v>996</v>
      </c>
      <c r="B320" s="98" t="s">
        <v>966</v>
      </c>
      <c r="C320" s="242" t="s">
        <v>167</v>
      </c>
      <c r="D320" s="103" t="s">
        <v>997</v>
      </c>
      <c r="E320" s="206" t="s">
        <v>1289</v>
      </c>
      <c r="F320" s="206" t="s">
        <v>1289</v>
      </c>
      <c r="G320" s="270" t="s">
        <v>10</v>
      </c>
      <c r="H320" s="206" t="s">
        <v>1418</v>
      </c>
      <c r="I320" s="103" t="s">
        <v>14</v>
      </c>
      <c r="J320" s="103" t="s">
        <v>18</v>
      </c>
      <c r="K320" s="103" t="s">
        <v>19</v>
      </c>
      <c r="L320" s="327">
        <v>5769</v>
      </c>
      <c r="M320" s="327">
        <v>1913</v>
      </c>
      <c r="N320" s="103">
        <v>33</v>
      </c>
      <c r="O320" s="327" t="s">
        <v>62</v>
      </c>
      <c r="P320" s="206" t="s">
        <v>1289</v>
      </c>
      <c r="Q320" s="252">
        <v>10152.43</v>
      </c>
      <c r="R320" s="103" t="s">
        <v>24</v>
      </c>
      <c r="S320" s="98" t="s">
        <v>25</v>
      </c>
      <c r="T320" s="325">
        <v>42125</v>
      </c>
      <c r="U320" s="206" t="s">
        <v>1417</v>
      </c>
      <c r="V320" s="236" t="s">
        <v>1417</v>
      </c>
    </row>
    <row r="321" spans="1:22" ht="24">
      <c r="A321" s="103" t="s">
        <v>1001</v>
      </c>
      <c r="B321" s="98" t="s">
        <v>966</v>
      </c>
      <c r="C321" s="242" t="s">
        <v>1300</v>
      </c>
      <c r="D321" s="242" t="s">
        <v>1300</v>
      </c>
      <c r="E321" s="206" t="s">
        <v>1289</v>
      </c>
      <c r="F321" s="206" t="s">
        <v>1289</v>
      </c>
      <c r="G321" s="242" t="s">
        <v>1300</v>
      </c>
      <c r="H321" s="242" t="s">
        <v>1300</v>
      </c>
      <c r="I321" s="242" t="s">
        <v>1300</v>
      </c>
      <c r="J321" s="103" t="s">
        <v>18</v>
      </c>
      <c r="K321" s="103" t="s">
        <v>19</v>
      </c>
      <c r="L321" s="327">
        <v>1214</v>
      </c>
      <c r="M321" s="327">
        <v>575</v>
      </c>
      <c r="N321" s="103">
        <v>47</v>
      </c>
      <c r="O321" s="103" t="s">
        <v>63</v>
      </c>
      <c r="P321" s="206" t="s">
        <v>1289</v>
      </c>
      <c r="Q321" s="328">
        <v>2775.83</v>
      </c>
      <c r="R321" s="270" t="s">
        <v>210</v>
      </c>
      <c r="S321" s="242" t="s">
        <v>1300</v>
      </c>
      <c r="T321" s="325" t="s">
        <v>1300</v>
      </c>
      <c r="U321" s="242" t="s">
        <v>1300</v>
      </c>
      <c r="V321" s="236" t="s">
        <v>1417</v>
      </c>
    </row>
    <row r="322" spans="1:22" ht="24">
      <c r="A322" s="98" t="s">
        <v>1001</v>
      </c>
      <c r="B322" s="98" t="s">
        <v>966</v>
      </c>
      <c r="C322" s="242" t="s">
        <v>1300</v>
      </c>
      <c r="D322" s="242" t="s">
        <v>1300</v>
      </c>
      <c r="E322" s="206" t="s">
        <v>1289</v>
      </c>
      <c r="F322" s="206" t="s">
        <v>1289</v>
      </c>
      <c r="G322" s="242" t="s">
        <v>1300</v>
      </c>
      <c r="H322" s="242" t="s">
        <v>1300</v>
      </c>
      <c r="I322" s="242" t="s">
        <v>1300</v>
      </c>
      <c r="J322" s="98" t="s">
        <v>18</v>
      </c>
      <c r="K322" s="98" t="s">
        <v>881</v>
      </c>
      <c r="L322" s="243">
        <v>13287</v>
      </c>
      <c r="M322" s="243">
        <v>1424</v>
      </c>
      <c r="N322" s="103">
        <v>11</v>
      </c>
      <c r="O322" s="103" t="s">
        <v>63</v>
      </c>
      <c r="P322" s="206" t="s">
        <v>1289</v>
      </c>
      <c r="Q322" s="243" t="s">
        <v>1553</v>
      </c>
      <c r="R322" s="270" t="s">
        <v>210</v>
      </c>
      <c r="S322" s="242" t="s">
        <v>1300</v>
      </c>
      <c r="T322" s="325" t="s">
        <v>1300</v>
      </c>
      <c r="U322" s="242" t="s">
        <v>1300</v>
      </c>
      <c r="V322" s="236" t="s">
        <v>1417</v>
      </c>
    </row>
    <row r="323" spans="1:22" ht="41.25" customHeight="1">
      <c r="A323" s="296" t="s">
        <v>393</v>
      </c>
      <c r="B323" s="98" t="s">
        <v>1107</v>
      </c>
      <c r="C323" s="242" t="s">
        <v>167</v>
      </c>
      <c r="D323" s="103" t="s">
        <v>394</v>
      </c>
      <c r="E323" s="323" t="s">
        <v>1299</v>
      </c>
      <c r="F323" s="323" t="s">
        <v>1299</v>
      </c>
      <c r="G323" s="103" t="s">
        <v>8</v>
      </c>
      <c r="H323" s="103" t="s">
        <v>395</v>
      </c>
      <c r="I323" s="103" t="s">
        <v>812</v>
      </c>
      <c r="J323" s="103" t="s">
        <v>18</v>
      </c>
      <c r="K323" s="103" t="s">
        <v>19</v>
      </c>
      <c r="L323" s="251">
        <v>180</v>
      </c>
      <c r="M323" s="251">
        <v>82</v>
      </c>
      <c r="N323" s="103">
        <v>46</v>
      </c>
      <c r="O323" s="327" t="s">
        <v>62</v>
      </c>
      <c r="P323" s="98" t="s">
        <v>63</v>
      </c>
      <c r="Q323" s="252">
        <v>640</v>
      </c>
      <c r="R323" s="103" t="s">
        <v>24</v>
      </c>
      <c r="S323" s="98" t="s">
        <v>25</v>
      </c>
      <c r="T323" s="210" t="s">
        <v>1417</v>
      </c>
      <c r="U323" s="206" t="s">
        <v>1417</v>
      </c>
      <c r="V323" s="329" t="s">
        <v>1108</v>
      </c>
    </row>
    <row r="324" spans="1:22" ht="48" customHeight="1">
      <c r="A324" s="98" t="s">
        <v>938</v>
      </c>
      <c r="B324" s="98" t="s">
        <v>930</v>
      </c>
      <c r="C324" s="242" t="s">
        <v>1300</v>
      </c>
      <c r="D324" s="242" t="s">
        <v>1300</v>
      </c>
      <c r="E324" s="206" t="s">
        <v>1289</v>
      </c>
      <c r="F324" s="206" t="s">
        <v>1289</v>
      </c>
      <c r="G324" s="242" t="s">
        <v>1300</v>
      </c>
      <c r="H324" s="242" t="s">
        <v>1300</v>
      </c>
      <c r="I324" s="242" t="s">
        <v>1300</v>
      </c>
      <c r="J324" s="270" t="s">
        <v>18</v>
      </c>
      <c r="K324" s="270" t="s">
        <v>19</v>
      </c>
      <c r="L324" s="327">
        <v>344</v>
      </c>
      <c r="M324" s="327">
        <v>76</v>
      </c>
      <c r="N324" s="103">
        <v>22</v>
      </c>
      <c r="O324" s="103" t="s">
        <v>63</v>
      </c>
      <c r="P324" s="242" t="s">
        <v>1300</v>
      </c>
      <c r="Q324" s="328">
        <v>135.07</v>
      </c>
      <c r="R324" s="270" t="s">
        <v>210</v>
      </c>
      <c r="S324" s="242" t="s">
        <v>1300</v>
      </c>
      <c r="T324" s="325" t="s">
        <v>1300</v>
      </c>
      <c r="U324" s="242" t="s">
        <v>1300</v>
      </c>
      <c r="V324" s="98" t="s">
        <v>939</v>
      </c>
    </row>
    <row r="325" spans="1:22" ht="43.5" customHeight="1">
      <c r="A325" s="325" t="s">
        <v>1400</v>
      </c>
      <c r="B325" s="98" t="s">
        <v>1309</v>
      </c>
      <c r="C325" s="98" t="s">
        <v>1554</v>
      </c>
      <c r="D325" s="206" t="s">
        <v>1289</v>
      </c>
      <c r="E325" s="206" t="s">
        <v>1289</v>
      </c>
      <c r="F325" s="206" t="s">
        <v>1289</v>
      </c>
      <c r="G325" s="206" t="s">
        <v>1289</v>
      </c>
      <c r="H325" s="206" t="s">
        <v>1418</v>
      </c>
      <c r="I325" s="103" t="s">
        <v>1442</v>
      </c>
      <c r="J325" s="103" t="s">
        <v>18</v>
      </c>
      <c r="K325" s="103" t="s">
        <v>19</v>
      </c>
      <c r="L325" s="103">
        <v>52</v>
      </c>
      <c r="M325" s="103">
        <v>51</v>
      </c>
      <c r="N325" s="206" t="s">
        <v>1289</v>
      </c>
      <c r="O325" s="327" t="s">
        <v>63</v>
      </c>
      <c r="P325" s="206" t="s">
        <v>1289</v>
      </c>
      <c r="Q325" s="238">
        <v>1472.625</v>
      </c>
      <c r="R325" s="206" t="s">
        <v>1289</v>
      </c>
      <c r="S325" s="206" t="s">
        <v>1289</v>
      </c>
      <c r="T325" s="325">
        <v>2015</v>
      </c>
      <c r="U325" s="325" t="s">
        <v>1443</v>
      </c>
      <c r="V325" s="325" t="s">
        <v>1466</v>
      </c>
    </row>
    <row r="326" spans="1:22" ht="24">
      <c r="A326" s="98" t="s">
        <v>289</v>
      </c>
      <c r="B326" s="98" t="s">
        <v>1295</v>
      </c>
      <c r="C326" s="98" t="s">
        <v>27</v>
      </c>
      <c r="D326" s="98" t="s">
        <v>290</v>
      </c>
      <c r="E326" s="336" t="s">
        <v>1299</v>
      </c>
      <c r="F326" s="206" t="s">
        <v>1289</v>
      </c>
      <c r="G326" s="242" t="s">
        <v>10</v>
      </c>
      <c r="H326" s="292" t="s">
        <v>226</v>
      </c>
      <c r="I326" s="103" t="s">
        <v>15</v>
      </c>
      <c r="J326" s="292" t="s">
        <v>18</v>
      </c>
      <c r="K326" s="98" t="s">
        <v>612</v>
      </c>
      <c r="L326" s="243">
        <v>152</v>
      </c>
      <c r="M326" s="243">
        <v>152</v>
      </c>
      <c r="N326" s="103">
        <v>100</v>
      </c>
      <c r="O326" s="103" t="s">
        <v>63</v>
      </c>
      <c r="P326" s="98" t="s">
        <v>63</v>
      </c>
      <c r="Q326" s="238">
        <v>40000</v>
      </c>
      <c r="R326" s="98" t="s">
        <v>24</v>
      </c>
      <c r="S326" s="98" t="s">
        <v>25</v>
      </c>
      <c r="T326" s="210" t="s">
        <v>1417</v>
      </c>
      <c r="U326" s="206" t="s">
        <v>1417</v>
      </c>
      <c r="V326" s="244" t="s">
        <v>215</v>
      </c>
    </row>
    <row r="327" spans="1:22" ht="24">
      <c r="A327" s="103" t="s">
        <v>304</v>
      </c>
      <c r="B327" s="98" t="s">
        <v>1295</v>
      </c>
      <c r="C327" s="242" t="s">
        <v>1300</v>
      </c>
      <c r="D327" s="242" t="s">
        <v>1300</v>
      </c>
      <c r="E327" s="206" t="s">
        <v>1289</v>
      </c>
      <c r="F327" s="206" t="s">
        <v>1289</v>
      </c>
      <c r="G327" s="242" t="s">
        <v>1300</v>
      </c>
      <c r="H327" s="242" t="s">
        <v>1300</v>
      </c>
      <c r="I327" s="242" t="s">
        <v>1300</v>
      </c>
      <c r="J327" s="270" t="s">
        <v>18</v>
      </c>
      <c r="K327" s="103" t="s">
        <v>612</v>
      </c>
      <c r="L327" s="327">
        <v>24602</v>
      </c>
      <c r="M327" s="327">
        <v>20000</v>
      </c>
      <c r="N327" s="103">
        <v>81</v>
      </c>
      <c r="O327" s="103" t="s">
        <v>63</v>
      </c>
      <c r="P327" s="206" t="s">
        <v>1289</v>
      </c>
      <c r="Q327" s="328">
        <v>89000</v>
      </c>
      <c r="R327" s="270" t="s">
        <v>210</v>
      </c>
      <c r="S327" s="242" t="s">
        <v>1300</v>
      </c>
      <c r="T327" s="325" t="s">
        <v>1300</v>
      </c>
      <c r="U327" s="242" t="s">
        <v>1300</v>
      </c>
      <c r="V327" s="206" t="s">
        <v>1289</v>
      </c>
    </row>
    <row r="328" spans="1:22">
      <c r="A328" s="325" t="s">
        <v>1401</v>
      </c>
      <c r="B328" s="98" t="s">
        <v>1309</v>
      </c>
      <c r="C328" s="98" t="s">
        <v>1519</v>
      </c>
      <c r="D328" s="206" t="s">
        <v>1289</v>
      </c>
      <c r="E328" s="206" t="s">
        <v>1289</v>
      </c>
      <c r="F328" s="206" t="s">
        <v>1289</v>
      </c>
      <c r="G328" s="206" t="s">
        <v>1289</v>
      </c>
      <c r="H328" s="206" t="s">
        <v>1418</v>
      </c>
      <c r="I328" s="103" t="s">
        <v>1555</v>
      </c>
      <c r="J328" s="103" t="s">
        <v>18</v>
      </c>
      <c r="K328" s="326" t="s">
        <v>19</v>
      </c>
      <c r="L328" s="326">
        <v>1179</v>
      </c>
      <c r="M328" s="326">
        <v>1179</v>
      </c>
      <c r="N328" s="284" t="s">
        <v>1289</v>
      </c>
      <c r="O328" s="354" t="s">
        <v>62</v>
      </c>
      <c r="P328" s="284" t="s">
        <v>1289</v>
      </c>
      <c r="Q328" s="238">
        <v>9655.8000000000011</v>
      </c>
      <c r="R328" s="206" t="s">
        <v>1289</v>
      </c>
      <c r="S328" s="98" t="s">
        <v>25</v>
      </c>
      <c r="T328" s="206" t="s">
        <v>1289</v>
      </c>
      <c r="U328" s="325" t="s">
        <v>1429</v>
      </c>
      <c r="V328" s="325" t="s">
        <v>1466</v>
      </c>
    </row>
    <row r="329" spans="1:22" s="189" customFormat="1">
      <c r="A329" s="325" t="s">
        <v>1402</v>
      </c>
      <c r="B329" s="98" t="s">
        <v>1309</v>
      </c>
      <c r="C329" s="98" t="s">
        <v>1519</v>
      </c>
      <c r="D329" s="206" t="s">
        <v>1289</v>
      </c>
      <c r="E329" s="206" t="s">
        <v>1289</v>
      </c>
      <c r="F329" s="206" t="s">
        <v>1289</v>
      </c>
      <c r="G329" s="206" t="s">
        <v>1289</v>
      </c>
      <c r="H329" s="206" t="s">
        <v>1418</v>
      </c>
      <c r="I329" s="103" t="s">
        <v>1556</v>
      </c>
      <c r="J329" s="103" t="s">
        <v>18</v>
      </c>
      <c r="K329" s="103" t="s">
        <v>19</v>
      </c>
      <c r="L329" s="103">
        <v>1069</v>
      </c>
      <c r="M329" s="103">
        <v>450</v>
      </c>
      <c r="N329" s="206" t="s">
        <v>1289</v>
      </c>
      <c r="O329" s="354" t="s">
        <v>62</v>
      </c>
      <c r="P329" s="206" t="s">
        <v>1289</v>
      </c>
      <c r="Q329" s="238">
        <v>4331.25</v>
      </c>
      <c r="R329" s="206" t="s">
        <v>1289</v>
      </c>
      <c r="S329" s="98" t="s">
        <v>25</v>
      </c>
      <c r="T329" s="325">
        <v>2015</v>
      </c>
      <c r="U329" s="325" t="s">
        <v>1429</v>
      </c>
      <c r="V329" s="325" t="s">
        <v>1466</v>
      </c>
    </row>
    <row r="330" spans="1:22" s="189" customFormat="1" ht="48">
      <c r="A330" s="325" t="s">
        <v>1403</v>
      </c>
      <c r="B330" s="98" t="s">
        <v>1309</v>
      </c>
      <c r="C330" s="98" t="s">
        <v>1554</v>
      </c>
      <c r="D330" s="206" t="s">
        <v>1289</v>
      </c>
      <c r="E330" s="206" t="s">
        <v>1289</v>
      </c>
      <c r="F330" s="206" t="s">
        <v>1289</v>
      </c>
      <c r="G330" s="206" t="s">
        <v>1289</v>
      </c>
      <c r="H330" s="206" t="s">
        <v>1418</v>
      </c>
      <c r="I330" s="103" t="s">
        <v>1485</v>
      </c>
      <c r="J330" s="103" t="s">
        <v>18</v>
      </c>
      <c r="K330" s="103" t="s">
        <v>19</v>
      </c>
      <c r="L330" s="103">
        <v>1069</v>
      </c>
      <c r="M330" s="103">
        <v>393</v>
      </c>
      <c r="N330" s="206" t="s">
        <v>1289</v>
      </c>
      <c r="O330" s="354" t="s">
        <v>63</v>
      </c>
      <c r="P330" s="206" t="s">
        <v>1289</v>
      </c>
      <c r="Q330" s="238">
        <v>7565.25</v>
      </c>
      <c r="R330" s="206" t="s">
        <v>1289</v>
      </c>
      <c r="S330" s="206" t="s">
        <v>1289</v>
      </c>
      <c r="T330" s="325">
        <v>2015</v>
      </c>
      <c r="U330" s="325" t="s">
        <v>1443</v>
      </c>
      <c r="V330" s="325" t="s">
        <v>1466</v>
      </c>
    </row>
    <row r="331" spans="1:22" s="189" customFormat="1" ht="24">
      <c r="A331" s="98" t="s">
        <v>452</v>
      </c>
      <c r="B331" s="98" t="s">
        <v>1172</v>
      </c>
      <c r="C331" s="242" t="s">
        <v>1300</v>
      </c>
      <c r="D331" s="242" t="s">
        <v>1300</v>
      </c>
      <c r="E331" s="206" t="s">
        <v>1289</v>
      </c>
      <c r="F331" s="206" t="s">
        <v>1289</v>
      </c>
      <c r="G331" s="242" t="s">
        <v>1300</v>
      </c>
      <c r="H331" s="242" t="s">
        <v>1300</v>
      </c>
      <c r="I331" s="242" t="s">
        <v>1300</v>
      </c>
      <c r="J331" s="98" t="s">
        <v>18</v>
      </c>
      <c r="K331" s="98" t="s">
        <v>883</v>
      </c>
      <c r="L331" s="251">
        <v>251</v>
      </c>
      <c r="M331" s="251">
        <v>203</v>
      </c>
      <c r="N331" s="103">
        <v>80</v>
      </c>
      <c r="O331" s="326" t="s">
        <v>63</v>
      </c>
      <c r="P331" s="206" t="s">
        <v>1289</v>
      </c>
      <c r="Q331" s="251" t="s">
        <v>1557</v>
      </c>
      <c r="R331" s="270" t="s">
        <v>210</v>
      </c>
      <c r="S331" s="242" t="s">
        <v>1300</v>
      </c>
      <c r="T331" s="325" t="s">
        <v>1300</v>
      </c>
      <c r="U331" s="242" t="s">
        <v>1300</v>
      </c>
      <c r="V331" s="103" t="s">
        <v>1183</v>
      </c>
    </row>
    <row r="332" spans="1:22" s="189" customFormat="1" ht="24">
      <c r="A332" s="325" t="s">
        <v>1404</v>
      </c>
      <c r="B332" s="98" t="s">
        <v>1309</v>
      </c>
      <c r="C332" s="98" t="s">
        <v>1495</v>
      </c>
      <c r="D332" s="206" t="s">
        <v>1289</v>
      </c>
      <c r="E332" s="206" t="s">
        <v>1289</v>
      </c>
      <c r="F332" s="206" t="s">
        <v>1289</v>
      </c>
      <c r="G332" s="206" t="s">
        <v>1289</v>
      </c>
      <c r="H332" s="206" t="s">
        <v>1418</v>
      </c>
      <c r="I332" s="103" t="s">
        <v>1496</v>
      </c>
      <c r="J332" s="103" t="s">
        <v>18</v>
      </c>
      <c r="K332" s="103" t="s">
        <v>19</v>
      </c>
      <c r="L332" s="103">
        <v>1411</v>
      </c>
      <c r="M332" s="103">
        <v>304</v>
      </c>
      <c r="N332" s="206" t="s">
        <v>1289</v>
      </c>
      <c r="O332" s="354" t="s">
        <v>62</v>
      </c>
      <c r="P332" s="206" t="s">
        <v>1289</v>
      </c>
      <c r="Q332" s="238">
        <v>11776.1875</v>
      </c>
      <c r="R332" s="206" t="s">
        <v>1289</v>
      </c>
      <c r="S332" s="98" t="s">
        <v>25</v>
      </c>
      <c r="T332" s="206" t="s">
        <v>1289</v>
      </c>
      <c r="U332" s="325" t="s">
        <v>1429</v>
      </c>
      <c r="V332" s="325" t="s">
        <v>1497</v>
      </c>
    </row>
    <row r="333" spans="1:22" s="189" customFormat="1">
      <c r="A333" s="325" t="s">
        <v>1405</v>
      </c>
      <c r="B333" s="98" t="s">
        <v>1309</v>
      </c>
      <c r="C333" s="98" t="s">
        <v>1558</v>
      </c>
      <c r="D333" s="206" t="s">
        <v>1289</v>
      </c>
      <c r="E333" s="206" t="s">
        <v>1289</v>
      </c>
      <c r="F333" s="206" t="s">
        <v>1289</v>
      </c>
      <c r="G333" s="206" t="s">
        <v>1289</v>
      </c>
      <c r="H333" s="206" t="s">
        <v>1418</v>
      </c>
      <c r="I333" s="103" t="s">
        <v>1559</v>
      </c>
      <c r="J333" s="103" t="s">
        <v>18</v>
      </c>
      <c r="K333" s="103" t="s">
        <v>19</v>
      </c>
      <c r="L333" s="103">
        <v>551</v>
      </c>
      <c r="M333" s="103">
        <v>149</v>
      </c>
      <c r="N333" s="206" t="s">
        <v>1289</v>
      </c>
      <c r="O333" s="354" t="s">
        <v>62</v>
      </c>
      <c r="P333" s="206" t="s">
        <v>1289</v>
      </c>
      <c r="Q333" s="238">
        <v>1606.5919999999999</v>
      </c>
      <c r="R333" s="206" t="s">
        <v>1289</v>
      </c>
      <c r="S333" s="325" t="s">
        <v>1054</v>
      </c>
      <c r="T333" s="206" t="s">
        <v>1289</v>
      </c>
      <c r="U333" s="325" t="s">
        <v>1429</v>
      </c>
      <c r="V333" s="325" t="s">
        <v>1560</v>
      </c>
    </row>
    <row r="334" spans="1:22" s="189" customFormat="1" ht="36">
      <c r="A334" s="103" t="s">
        <v>816</v>
      </c>
      <c r="B334" s="103" t="s">
        <v>807</v>
      </c>
      <c r="C334" s="103" t="s">
        <v>28</v>
      </c>
      <c r="D334" s="103" t="s">
        <v>42</v>
      </c>
      <c r="E334" s="206" t="s">
        <v>1289</v>
      </c>
      <c r="F334" s="206" t="s">
        <v>1289</v>
      </c>
      <c r="G334" s="103" t="s">
        <v>9</v>
      </c>
      <c r="H334" s="103" t="s">
        <v>817</v>
      </c>
      <c r="I334" s="103" t="s">
        <v>818</v>
      </c>
      <c r="J334" s="328" t="s">
        <v>18</v>
      </c>
      <c r="K334" s="103" t="s">
        <v>19</v>
      </c>
      <c r="L334" s="251">
        <v>320</v>
      </c>
      <c r="M334" s="251">
        <v>170</v>
      </c>
      <c r="N334" s="103">
        <v>53</v>
      </c>
      <c r="O334" s="326" t="s">
        <v>63</v>
      </c>
      <c r="P334" s="98" t="s">
        <v>63</v>
      </c>
      <c r="Q334" s="252">
        <v>907</v>
      </c>
      <c r="R334" s="103" t="s">
        <v>24</v>
      </c>
      <c r="S334" s="325" t="s">
        <v>1422</v>
      </c>
      <c r="T334" s="206" t="s">
        <v>1417</v>
      </c>
      <c r="U334" s="103">
        <v>2014</v>
      </c>
      <c r="V334" s="103" t="s">
        <v>29</v>
      </c>
    </row>
    <row r="335" spans="1:22" s="189" customFormat="1" ht="24">
      <c r="A335" s="103" t="s">
        <v>1280</v>
      </c>
      <c r="B335" s="98" t="s">
        <v>1243</v>
      </c>
      <c r="C335" s="242" t="s">
        <v>1300</v>
      </c>
      <c r="D335" s="242" t="s">
        <v>1300</v>
      </c>
      <c r="E335" s="206" t="s">
        <v>1289</v>
      </c>
      <c r="F335" s="206" t="s">
        <v>1289</v>
      </c>
      <c r="G335" s="242" t="s">
        <v>1300</v>
      </c>
      <c r="H335" s="242" t="s">
        <v>1300</v>
      </c>
      <c r="I335" s="242" t="s">
        <v>1300</v>
      </c>
      <c r="J335" s="98" t="s">
        <v>18</v>
      </c>
      <c r="K335" s="98" t="s">
        <v>883</v>
      </c>
      <c r="L335" s="243">
        <v>500</v>
      </c>
      <c r="M335" s="293">
        <v>500</v>
      </c>
      <c r="N335" s="243">
        <v>100</v>
      </c>
      <c r="O335" s="326" t="s">
        <v>63</v>
      </c>
      <c r="P335" s="206" t="s">
        <v>1289</v>
      </c>
      <c r="Q335" s="243" t="s">
        <v>1561</v>
      </c>
      <c r="R335" s="270" t="s">
        <v>210</v>
      </c>
      <c r="S335" s="242" t="s">
        <v>1300</v>
      </c>
      <c r="T335" s="325" t="s">
        <v>1300</v>
      </c>
      <c r="U335" s="242" t="s">
        <v>1300</v>
      </c>
      <c r="V335" s="271" t="s">
        <v>1417</v>
      </c>
    </row>
    <row r="336" spans="1:22" s="189" customFormat="1" ht="36">
      <c r="A336" s="103" t="s">
        <v>819</v>
      </c>
      <c r="B336" s="103" t="s">
        <v>807</v>
      </c>
      <c r="C336" s="103" t="s">
        <v>28</v>
      </c>
      <c r="D336" s="103" t="s">
        <v>43</v>
      </c>
      <c r="E336" s="206" t="s">
        <v>1289</v>
      </c>
      <c r="F336" s="206" t="s">
        <v>1289</v>
      </c>
      <c r="G336" s="103" t="s">
        <v>8</v>
      </c>
      <c r="H336" s="103" t="s">
        <v>44</v>
      </c>
      <c r="I336" s="103" t="s">
        <v>14</v>
      </c>
      <c r="J336" s="328" t="s">
        <v>18</v>
      </c>
      <c r="K336" s="103" t="s">
        <v>19</v>
      </c>
      <c r="L336" s="251">
        <v>4000</v>
      </c>
      <c r="M336" s="251">
        <v>4000</v>
      </c>
      <c r="N336" s="103">
        <v>100</v>
      </c>
      <c r="O336" s="326" t="s">
        <v>63</v>
      </c>
      <c r="P336" s="98" t="s">
        <v>63</v>
      </c>
      <c r="Q336" s="252">
        <v>32858</v>
      </c>
      <c r="R336" s="103" t="s">
        <v>24</v>
      </c>
      <c r="S336" s="103" t="s">
        <v>1447</v>
      </c>
      <c r="T336" s="206" t="s">
        <v>1417</v>
      </c>
      <c r="U336" s="103">
        <v>2014</v>
      </c>
      <c r="V336" s="103" t="s">
        <v>29</v>
      </c>
    </row>
    <row r="337" spans="1:22" s="189" customFormat="1" ht="24">
      <c r="A337" s="98" t="s">
        <v>957</v>
      </c>
      <c r="B337" s="98" t="s">
        <v>930</v>
      </c>
      <c r="C337" s="242" t="s">
        <v>1300</v>
      </c>
      <c r="D337" s="242" t="s">
        <v>1300</v>
      </c>
      <c r="E337" s="206" t="s">
        <v>1289</v>
      </c>
      <c r="F337" s="324" t="s">
        <v>1299</v>
      </c>
      <c r="G337" s="242" t="s">
        <v>1300</v>
      </c>
      <c r="H337" s="242" t="s">
        <v>1300</v>
      </c>
      <c r="I337" s="242" t="s">
        <v>1300</v>
      </c>
      <c r="J337" s="98" t="s">
        <v>18</v>
      </c>
      <c r="K337" s="98" t="s">
        <v>883</v>
      </c>
      <c r="L337" s="206" t="s">
        <v>1417</v>
      </c>
      <c r="M337" s="243">
        <v>1025</v>
      </c>
      <c r="N337" s="206" t="s">
        <v>1417</v>
      </c>
      <c r="O337" s="326" t="s">
        <v>63</v>
      </c>
      <c r="P337" s="242" t="s">
        <v>1300</v>
      </c>
      <c r="Q337" s="251" t="s">
        <v>1562</v>
      </c>
      <c r="R337" s="270" t="s">
        <v>210</v>
      </c>
      <c r="S337" s="242" t="s">
        <v>1300</v>
      </c>
      <c r="T337" s="325" t="s">
        <v>1300</v>
      </c>
      <c r="U337" s="242" t="s">
        <v>1300</v>
      </c>
      <c r="V337" s="332" t="s">
        <v>937</v>
      </c>
    </row>
    <row r="338" spans="1:22" s="189" customFormat="1" ht="60">
      <c r="A338" s="98" t="s">
        <v>1062</v>
      </c>
      <c r="B338" s="98" t="s">
        <v>1031</v>
      </c>
      <c r="C338" s="98" t="s">
        <v>371</v>
      </c>
      <c r="D338" s="340" t="s">
        <v>1063</v>
      </c>
      <c r="E338" s="330" t="s">
        <v>1299</v>
      </c>
      <c r="F338" s="324" t="s">
        <v>1299</v>
      </c>
      <c r="G338" s="242" t="s">
        <v>10</v>
      </c>
      <c r="H338" s="206" t="s">
        <v>1418</v>
      </c>
      <c r="I338" s="103" t="s">
        <v>13</v>
      </c>
      <c r="J338" s="98" t="s">
        <v>18</v>
      </c>
      <c r="K338" s="98" t="s">
        <v>883</v>
      </c>
      <c r="L338" s="243">
        <v>7500</v>
      </c>
      <c r="M338" s="243">
        <v>7500</v>
      </c>
      <c r="N338" s="103">
        <v>100</v>
      </c>
      <c r="O338" s="354" t="s">
        <v>62</v>
      </c>
      <c r="P338" s="98" t="s">
        <v>63</v>
      </c>
      <c r="Q338" s="243" t="s">
        <v>1563</v>
      </c>
      <c r="R338" s="98" t="s">
        <v>24</v>
      </c>
      <c r="S338" s="98" t="s">
        <v>25</v>
      </c>
      <c r="T338" s="325">
        <v>1982</v>
      </c>
      <c r="U338" s="242">
        <v>2014</v>
      </c>
      <c r="V338" s="244" t="s">
        <v>1061</v>
      </c>
    </row>
    <row r="339" spans="1:22" s="189" customFormat="1" ht="24">
      <c r="A339" s="98" t="s">
        <v>761</v>
      </c>
      <c r="B339" s="98" t="s">
        <v>1243</v>
      </c>
      <c r="C339" s="98" t="s">
        <v>908</v>
      </c>
      <c r="D339" s="99" t="s">
        <v>762</v>
      </c>
      <c r="E339" s="206" t="s">
        <v>1289</v>
      </c>
      <c r="F339" s="324" t="s">
        <v>1299</v>
      </c>
      <c r="G339" s="242" t="s">
        <v>11</v>
      </c>
      <c r="H339" s="98" t="s">
        <v>612</v>
      </c>
      <c r="I339" s="103" t="s">
        <v>15</v>
      </c>
      <c r="J339" s="292" t="s">
        <v>18</v>
      </c>
      <c r="K339" s="292" t="s">
        <v>19</v>
      </c>
      <c r="L339" s="327">
        <v>22</v>
      </c>
      <c r="M339" s="327">
        <v>22</v>
      </c>
      <c r="N339" s="243">
        <v>100</v>
      </c>
      <c r="O339" s="354" t="s">
        <v>62</v>
      </c>
      <c r="P339" s="206" t="s">
        <v>1289</v>
      </c>
      <c r="Q339" s="288">
        <v>6864.44</v>
      </c>
      <c r="R339" s="98" t="s">
        <v>24</v>
      </c>
      <c r="S339" s="98" t="s">
        <v>25</v>
      </c>
      <c r="T339" s="210" t="s">
        <v>1417</v>
      </c>
      <c r="U339" s="206" t="s">
        <v>1289</v>
      </c>
      <c r="V339" s="206" t="s">
        <v>1289</v>
      </c>
    </row>
    <row r="340" spans="1:22" s="189" customFormat="1" ht="36">
      <c r="A340" s="103" t="s">
        <v>161</v>
      </c>
      <c r="B340" s="98" t="s">
        <v>960</v>
      </c>
      <c r="C340" s="242" t="s">
        <v>28</v>
      </c>
      <c r="D340" s="103" t="s">
        <v>162</v>
      </c>
      <c r="E340" s="206" t="s">
        <v>1289</v>
      </c>
      <c r="F340" s="206" t="s">
        <v>1289</v>
      </c>
      <c r="G340" s="242" t="s">
        <v>8</v>
      </c>
      <c r="H340" s="103" t="s">
        <v>121</v>
      </c>
      <c r="I340" s="103" t="s">
        <v>15</v>
      </c>
      <c r="J340" s="292" t="s">
        <v>18</v>
      </c>
      <c r="K340" s="292" t="s">
        <v>19</v>
      </c>
      <c r="L340" s="251">
        <v>6</v>
      </c>
      <c r="M340" s="251">
        <v>6</v>
      </c>
      <c r="N340" s="103">
        <v>100</v>
      </c>
      <c r="O340" s="354" t="s">
        <v>62</v>
      </c>
      <c r="P340" s="98" t="s">
        <v>63</v>
      </c>
      <c r="Q340" s="252">
        <v>214.89600000000002</v>
      </c>
      <c r="R340" s="98" t="s">
        <v>24</v>
      </c>
      <c r="S340" s="98" t="s">
        <v>37</v>
      </c>
      <c r="T340" s="210" t="s">
        <v>1417</v>
      </c>
      <c r="U340" s="206" t="s">
        <v>1417</v>
      </c>
      <c r="V340" s="329" t="s">
        <v>961</v>
      </c>
    </row>
    <row r="341" spans="1:22" s="189" customFormat="1" ht="24">
      <c r="A341" s="103" t="s">
        <v>878</v>
      </c>
      <c r="B341" s="103" t="s">
        <v>807</v>
      </c>
      <c r="C341" s="242" t="s">
        <v>1300</v>
      </c>
      <c r="D341" s="242" t="s">
        <v>1300</v>
      </c>
      <c r="E341" s="206" t="s">
        <v>1289</v>
      </c>
      <c r="F341" s="206" t="s">
        <v>1289</v>
      </c>
      <c r="G341" s="242" t="s">
        <v>1300</v>
      </c>
      <c r="H341" s="242" t="s">
        <v>1300</v>
      </c>
      <c r="I341" s="242" t="s">
        <v>1300</v>
      </c>
      <c r="J341" s="103" t="s">
        <v>18</v>
      </c>
      <c r="K341" s="103" t="s">
        <v>19</v>
      </c>
      <c r="L341" s="251">
        <v>100</v>
      </c>
      <c r="M341" s="251">
        <v>65</v>
      </c>
      <c r="N341" s="103">
        <v>65</v>
      </c>
      <c r="O341" s="326" t="s">
        <v>63</v>
      </c>
      <c r="P341" s="242" t="s">
        <v>1300</v>
      </c>
      <c r="Q341" s="252">
        <v>964</v>
      </c>
      <c r="R341" s="270" t="s">
        <v>210</v>
      </c>
      <c r="S341" s="242" t="s">
        <v>1300</v>
      </c>
      <c r="T341" s="242" t="s">
        <v>1300</v>
      </c>
      <c r="U341" s="242" t="s">
        <v>1300</v>
      </c>
      <c r="V341" s="206" t="s">
        <v>1417</v>
      </c>
    </row>
    <row r="342" spans="1:22" s="189" customFormat="1" ht="24">
      <c r="A342" s="98" t="s">
        <v>112</v>
      </c>
      <c r="B342" s="98" t="s">
        <v>930</v>
      </c>
      <c r="C342" s="242" t="s">
        <v>854</v>
      </c>
      <c r="D342" s="98" t="s">
        <v>934</v>
      </c>
      <c r="E342" s="324" t="s">
        <v>1299</v>
      </c>
      <c r="F342" s="206" t="s">
        <v>1289</v>
      </c>
      <c r="G342" s="242" t="s">
        <v>10</v>
      </c>
      <c r="H342" s="98" t="s">
        <v>113</v>
      </c>
      <c r="I342" s="103" t="s">
        <v>15</v>
      </c>
      <c r="J342" s="292" t="s">
        <v>18</v>
      </c>
      <c r="K342" s="292" t="s">
        <v>815</v>
      </c>
      <c r="L342" s="327">
        <v>2771</v>
      </c>
      <c r="M342" s="327">
        <v>1051</v>
      </c>
      <c r="N342" s="103">
        <v>38</v>
      </c>
      <c r="O342" s="354" t="s">
        <v>62</v>
      </c>
      <c r="P342" s="98" t="s">
        <v>63</v>
      </c>
      <c r="Q342" s="355">
        <v>5462.57</v>
      </c>
      <c r="R342" s="98" t="s">
        <v>24</v>
      </c>
      <c r="S342" s="98" t="s">
        <v>25</v>
      </c>
      <c r="T342" s="325">
        <v>2009</v>
      </c>
      <c r="U342" s="206" t="s">
        <v>1417</v>
      </c>
      <c r="V342" s="206" t="s">
        <v>1417</v>
      </c>
    </row>
    <row r="343" spans="1:22" s="189" customFormat="1" ht="72">
      <c r="A343" s="98" t="s">
        <v>737</v>
      </c>
      <c r="B343" s="98" t="s">
        <v>1243</v>
      </c>
      <c r="C343" s="98" t="s">
        <v>334</v>
      </c>
      <c r="D343" s="98" t="s">
        <v>738</v>
      </c>
      <c r="E343" s="206" t="s">
        <v>1289</v>
      </c>
      <c r="F343" s="206" t="s">
        <v>1289</v>
      </c>
      <c r="G343" s="242" t="s">
        <v>11</v>
      </c>
      <c r="H343" s="98" t="s">
        <v>739</v>
      </c>
      <c r="I343" s="103" t="s">
        <v>15</v>
      </c>
      <c r="J343" s="292" t="s">
        <v>18</v>
      </c>
      <c r="K343" s="292" t="s">
        <v>612</v>
      </c>
      <c r="L343" s="243" t="s">
        <v>1292</v>
      </c>
      <c r="M343" s="243" t="s">
        <v>1292</v>
      </c>
      <c r="N343" s="243" t="s">
        <v>1292</v>
      </c>
      <c r="O343" s="326" t="s">
        <v>63</v>
      </c>
      <c r="P343" s="98" t="s">
        <v>63</v>
      </c>
      <c r="Q343" s="238" t="s">
        <v>1292</v>
      </c>
      <c r="R343" s="98" t="s">
        <v>24</v>
      </c>
      <c r="S343" s="325" t="s">
        <v>1422</v>
      </c>
      <c r="T343" s="210" t="s">
        <v>1417</v>
      </c>
      <c r="U343" s="98">
        <v>2011</v>
      </c>
      <c r="V343" s="335" t="s">
        <v>740</v>
      </c>
    </row>
    <row r="344" spans="1:22" s="189" customFormat="1" ht="36">
      <c r="A344" s="98" t="s">
        <v>1251</v>
      </c>
      <c r="B344" s="98" t="s">
        <v>1243</v>
      </c>
      <c r="C344" s="98" t="s">
        <v>908</v>
      </c>
      <c r="D344" s="99" t="s">
        <v>1252</v>
      </c>
      <c r="E344" s="323" t="s">
        <v>1299</v>
      </c>
      <c r="F344" s="323" t="s">
        <v>1299</v>
      </c>
      <c r="G344" s="242" t="s">
        <v>11</v>
      </c>
      <c r="H344" s="98" t="s">
        <v>619</v>
      </c>
      <c r="I344" s="103" t="s">
        <v>15</v>
      </c>
      <c r="J344" s="292" t="s">
        <v>18</v>
      </c>
      <c r="K344" s="292" t="s">
        <v>815</v>
      </c>
      <c r="L344" s="243">
        <v>103</v>
      </c>
      <c r="M344" s="243">
        <v>103</v>
      </c>
      <c r="N344" s="243">
        <v>100</v>
      </c>
      <c r="O344" s="354" t="s">
        <v>62</v>
      </c>
      <c r="P344" s="98" t="s">
        <v>63</v>
      </c>
      <c r="Q344" s="238">
        <v>6864.44</v>
      </c>
      <c r="R344" s="206" t="s">
        <v>1289</v>
      </c>
      <c r="S344" s="98" t="s">
        <v>25</v>
      </c>
      <c r="T344" s="210" t="s">
        <v>1417</v>
      </c>
      <c r="U344" s="206" t="s">
        <v>1417</v>
      </c>
      <c r="V344" s="206" t="s">
        <v>1417</v>
      </c>
    </row>
    <row r="345" spans="1:22" s="189" customFormat="1" ht="36">
      <c r="A345" s="98" t="s">
        <v>742</v>
      </c>
      <c r="B345" s="98" t="s">
        <v>1243</v>
      </c>
      <c r="C345" s="98" t="s">
        <v>100</v>
      </c>
      <c r="D345" s="98" t="s">
        <v>727</v>
      </c>
      <c r="E345" s="206" t="s">
        <v>1289</v>
      </c>
      <c r="F345" s="206" t="s">
        <v>1289</v>
      </c>
      <c r="G345" s="242" t="s">
        <v>11</v>
      </c>
      <c r="H345" s="98" t="s">
        <v>612</v>
      </c>
      <c r="I345" s="103" t="s">
        <v>15</v>
      </c>
      <c r="J345" s="292" t="s">
        <v>18</v>
      </c>
      <c r="K345" s="292" t="s">
        <v>815</v>
      </c>
      <c r="L345" s="243">
        <v>22</v>
      </c>
      <c r="M345" s="243">
        <v>22</v>
      </c>
      <c r="N345" s="243">
        <v>100</v>
      </c>
      <c r="O345" s="354" t="s">
        <v>62</v>
      </c>
      <c r="P345" s="98" t="s">
        <v>63</v>
      </c>
      <c r="Q345" s="238">
        <v>362.85</v>
      </c>
      <c r="R345" s="98" t="s">
        <v>24</v>
      </c>
      <c r="S345" s="98" t="s">
        <v>25</v>
      </c>
      <c r="T345" s="210" t="s">
        <v>1417</v>
      </c>
      <c r="U345" s="206" t="s">
        <v>1417</v>
      </c>
      <c r="V345" s="98" t="s">
        <v>728</v>
      </c>
    </row>
    <row r="346" spans="1:22" s="189" customFormat="1" ht="24">
      <c r="A346" s="98" t="s">
        <v>884</v>
      </c>
      <c r="B346" s="103" t="s">
        <v>807</v>
      </c>
      <c r="C346" s="98" t="s">
        <v>27</v>
      </c>
      <c r="D346" s="340" t="s">
        <v>885</v>
      </c>
      <c r="E346" s="206" t="s">
        <v>1289</v>
      </c>
      <c r="F346" s="206" t="s">
        <v>1289</v>
      </c>
      <c r="G346" s="103" t="s">
        <v>970</v>
      </c>
      <c r="H346" s="206" t="s">
        <v>1418</v>
      </c>
      <c r="I346" s="103" t="s">
        <v>886</v>
      </c>
      <c r="J346" s="98" t="s">
        <v>18</v>
      </c>
      <c r="K346" s="98" t="s">
        <v>883</v>
      </c>
      <c r="L346" s="243">
        <v>23590</v>
      </c>
      <c r="M346" s="243">
        <v>6605</v>
      </c>
      <c r="N346" s="103">
        <v>28</v>
      </c>
      <c r="O346" s="326" t="s">
        <v>63</v>
      </c>
      <c r="P346" s="98" t="s">
        <v>63</v>
      </c>
      <c r="Q346" s="272" t="s">
        <v>1564</v>
      </c>
      <c r="R346" s="98" t="s">
        <v>24</v>
      </c>
      <c r="S346" s="98" t="s">
        <v>53</v>
      </c>
      <c r="T346" s="206" t="s">
        <v>1417</v>
      </c>
      <c r="U346" s="206" t="s">
        <v>1417</v>
      </c>
      <c r="V346" s="206" t="s">
        <v>1417</v>
      </c>
    </row>
    <row r="347" spans="1:22" s="189" customFormat="1" ht="36">
      <c r="A347" s="98" t="s">
        <v>944</v>
      </c>
      <c r="B347" s="98" t="s">
        <v>930</v>
      </c>
      <c r="C347" s="242" t="s">
        <v>1300</v>
      </c>
      <c r="D347" s="242" t="s">
        <v>1300</v>
      </c>
      <c r="E347" s="206" t="s">
        <v>1289</v>
      </c>
      <c r="F347" s="206" t="s">
        <v>1289</v>
      </c>
      <c r="G347" s="242" t="s">
        <v>1300</v>
      </c>
      <c r="H347" s="242" t="s">
        <v>1300</v>
      </c>
      <c r="I347" s="242" t="s">
        <v>1300</v>
      </c>
      <c r="J347" s="98" t="s">
        <v>18</v>
      </c>
      <c r="K347" s="98" t="s">
        <v>881</v>
      </c>
      <c r="L347" s="206" t="s">
        <v>1417</v>
      </c>
      <c r="M347" s="243">
        <v>1000</v>
      </c>
      <c r="N347" s="206" t="s">
        <v>1417</v>
      </c>
      <c r="O347" s="326" t="s">
        <v>63</v>
      </c>
      <c r="P347" s="242" t="s">
        <v>1300</v>
      </c>
      <c r="Q347" s="243" t="s">
        <v>1565</v>
      </c>
      <c r="R347" s="270" t="s">
        <v>210</v>
      </c>
      <c r="S347" s="242" t="s">
        <v>1300</v>
      </c>
      <c r="T347" s="325" t="s">
        <v>1300</v>
      </c>
      <c r="U347" s="242" t="s">
        <v>1300</v>
      </c>
      <c r="V347" s="332" t="s">
        <v>939</v>
      </c>
    </row>
    <row r="348" spans="1:22" s="189" customFormat="1" ht="48">
      <c r="A348" s="98" t="s">
        <v>1138</v>
      </c>
      <c r="B348" s="98" t="s">
        <v>1129</v>
      </c>
      <c r="C348" s="242" t="s">
        <v>1300</v>
      </c>
      <c r="D348" s="242" t="s">
        <v>1300</v>
      </c>
      <c r="E348" s="206" t="s">
        <v>1289</v>
      </c>
      <c r="F348" s="206" t="s">
        <v>1289</v>
      </c>
      <c r="G348" s="242" t="s">
        <v>1300</v>
      </c>
      <c r="H348" s="242" t="s">
        <v>1300</v>
      </c>
      <c r="I348" s="242" t="s">
        <v>1300</v>
      </c>
      <c r="J348" s="98" t="s">
        <v>18</v>
      </c>
      <c r="K348" s="98" t="s">
        <v>883</v>
      </c>
      <c r="L348" s="206" t="s">
        <v>1417</v>
      </c>
      <c r="M348" s="293">
        <v>588</v>
      </c>
      <c r="N348" s="206" t="s">
        <v>1417</v>
      </c>
      <c r="O348" s="326" t="s">
        <v>63</v>
      </c>
      <c r="P348" s="206" t="s">
        <v>1289</v>
      </c>
      <c r="Q348" s="293" t="s">
        <v>1567</v>
      </c>
      <c r="R348" s="270" t="s">
        <v>210</v>
      </c>
      <c r="S348" s="242" t="s">
        <v>1300</v>
      </c>
      <c r="T348" s="325" t="s">
        <v>1300</v>
      </c>
      <c r="U348" s="242" t="s">
        <v>1300</v>
      </c>
      <c r="V348" s="335" t="s">
        <v>1131</v>
      </c>
    </row>
    <row r="349" spans="1:22" s="189" customFormat="1">
      <c r="A349" s="325" t="s">
        <v>1406</v>
      </c>
      <c r="B349" s="98" t="s">
        <v>1309</v>
      </c>
      <c r="C349" s="98" t="s">
        <v>1427</v>
      </c>
      <c r="D349" s="206" t="s">
        <v>1289</v>
      </c>
      <c r="E349" s="206" t="s">
        <v>1289</v>
      </c>
      <c r="F349" s="206" t="s">
        <v>1289</v>
      </c>
      <c r="G349" s="206" t="s">
        <v>1289</v>
      </c>
      <c r="H349" s="206" t="s">
        <v>1418</v>
      </c>
      <c r="I349" s="103" t="s">
        <v>1428</v>
      </c>
      <c r="J349" s="103" t="s">
        <v>18</v>
      </c>
      <c r="K349" s="103" t="s">
        <v>19</v>
      </c>
      <c r="L349" s="103">
        <v>68</v>
      </c>
      <c r="M349" s="103">
        <v>68</v>
      </c>
      <c r="N349" s="206" t="s">
        <v>1289</v>
      </c>
      <c r="O349" s="354" t="s">
        <v>62</v>
      </c>
      <c r="P349" s="206" t="s">
        <v>1289</v>
      </c>
      <c r="Q349" s="238">
        <v>508.47617300000002</v>
      </c>
      <c r="R349" s="206" t="s">
        <v>1289</v>
      </c>
      <c r="S349" s="325" t="s">
        <v>37</v>
      </c>
      <c r="T349" s="210" t="s">
        <v>1417</v>
      </c>
      <c r="U349" s="325" t="s">
        <v>1429</v>
      </c>
      <c r="V349" s="325" t="s">
        <v>1430</v>
      </c>
    </row>
    <row r="350" spans="1:22" s="189" customFormat="1" ht="24">
      <c r="A350" s="103" t="s">
        <v>1278</v>
      </c>
      <c r="B350" s="98" t="s">
        <v>1243</v>
      </c>
      <c r="C350" s="242" t="s">
        <v>1300</v>
      </c>
      <c r="D350" s="242" t="s">
        <v>1300</v>
      </c>
      <c r="E350" s="206" t="s">
        <v>1289</v>
      </c>
      <c r="F350" s="206" t="s">
        <v>1289</v>
      </c>
      <c r="G350" s="242" t="s">
        <v>1300</v>
      </c>
      <c r="H350" s="242" t="s">
        <v>1300</v>
      </c>
      <c r="I350" s="242" t="s">
        <v>1300</v>
      </c>
      <c r="J350" s="98" t="s">
        <v>18</v>
      </c>
      <c r="K350" s="98" t="s">
        <v>883</v>
      </c>
      <c r="L350" s="243">
        <v>4200</v>
      </c>
      <c r="M350" s="293">
        <v>4200</v>
      </c>
      <c r="N350" s="243">
        <v>100</v>
      </c>
      <c r="O350" s="326" t="s">
        <v>63</v>
      </c>
      <c r="P350" s="206" t="s">
        <v>1289</v>
      </c>
      <c r="Q350" s="243" t="s">
        <v>1568</v>
      </c>
      <c r="R350" s="270" t="s">
        <v>210</v>
      </c>
      <c r="S350" s="242" t="s">
        <v>1300</v>
      </c>
      <c r="T350" s="325" t="s">
        <v>1300</v>
      </c>
      <c r="U350" s="242" t="s">
        <v>1300</v>
      </c>
      <c r="V350" s="271" t="s">
        <v>1417</v>
      </c>
    </row>
    <row r="351" spans="1:22" s="189" customFormat="1" ht="48">
      <c r="A351" s="103" t="s">
        <v>1008</v>
      </c>
      <c r="B351" s="98" t="s">
        <v>966</v>
      </c>
      <c r="C351" s="242" t="s">
        <v>1300</v>
      </c>
      <c r="D351" s="242" t="s">
        <v>1300</v>
      </c>
      <c r="E351" s="206" t="s">
        <v>1289</v>
      </c>
      <c r="F351" s="206" t="s">
        <v>1289</v>
      </c>
      <c r="G351" s="242" t="s">
        <v>1300</v>
      </c>
      <c r="H351" s="242" t="s">
        <v>1300</v>
      </c>
      <c r="I351" s="242" t="s">
        <v>1300</v>
      </c>
      <c r="J351" s="270" t="s">
        <v>18</v>
      </c>
      <c r="K351" s="103" t="s">
        <v>612</v>
      </c>
      <c r="L351" s="327">
        <v>152</v>
      </c>
      <c r="M351" s="327">
        <v>107</v>
      </c>
      <c r="N351" s="103">
        <v>70</v>
      </c>
      <c r="O351" s="326" t="s">
        <v>63</v>
      </c>
      <c r="P351" s="206" t="s">
        <v>1289</v>
      </c>
      <c r="Q351" s="328">
        <v>933.32</v>
      </c>
      <c r="R351" s="270" t="s">
        <v>210</v>
      </c>
      <c r="S351" s="242" t="s">
        <v>1300</v>
      </c>
      <c r="T351" s="325" t="s">
        <v>1300</v>
      </c>
      <c r="U351" s="242" t="s">
        <v>1300</v>
      </c>
      <c r="V351" s="236" t="s">
        <v>1417</v>
      </c>
    </row>
    <row r="352" spans="1:22" s="189" customFormat="1" ht="48">
      <c r="A352" s="98" t="s">
        <v>439</v>
      </c>
      <c r="B352" s="98" t="s">
        <v>1129</v>
      </c>
      <c r="C352" s="242" t="s">
        <v>1300</v>
      </c>
      <c r="D352" s="242" t="s">
        <v>1300</v>
      </c>
      <c r="E352" s="206" t="s">
        <v>1289</v>
      </c>
      <c r="F352" s="206" t="s">
        <v>1289</v>
      </c>
      <c r="G352" s="242" t="s">
        <v>1300</v>
      </c>
      <c r="H352" s="242" t="s">
        <v>1300</v>
      </c>
      <c r="I352" s="242" t="s">
        <v>1300</v>
      </c>
      <c r="J352" s="270" t="s">
        <v>18</v>
      </c>
      <c r="K352" s="103" t="s">
        <v>612</v>
      </c>
      <c r="L352" s="327">
        <v>352</v>
      </c>
      <c r="M352" s="327">
        <v>140</v>
      </c>
      <c r="N352" s="103">
        <v>40</v>
      </c>
      <c r="O352" s="326" t="s">
        <v>63</v>
      </c>
      <c r="P352" s="206" t="s">
        <v>1289</v>
      </c>
      <c r="Q352" s="350">
        <v>1447.3</v>
      </c>
      <c r="R352" s="270" t="s">
        <v>210</v>
      </c>
      <c r="S352" s="242" t="s">
        <v>1300</v>
      </c>
      <c r="T352" s="325" t="s">
        <v>1300</v>
      </c>
      <c r="U352" s="242" t="s">
        <v>1300</v>
      </c>
      <c r="V352" s="335" t="s">
        <v>1131</v>
      </c>
    </row>
    <row r="353" spans="1:22" s="189" customFormat="1" ht="24">
      <c r="A353" s="98" t="s">
        <v>1180</v>
      </c>
      <c r="B353" s="98" t="s">
        <v>1172</v>
      </c>
      <c r="C353" s="242" t="s">
        <v>1300</v>
      </c>
      <c r="D353" s="242" t="s">
        <v>1300</v>
      </c>
      <c r="E353" s="206" t="s">
        <v>1289</v>
      </c>
      <c r="F353" s="206" t="s">
        <v>1289</v>
      </c>
      <c r="G353" s="242" t="s">
        <v>1300</v>
      </c>
      <c r="H353" s="242" t="s">
        <v>1300</v>
      </c>
      <c r="I353" s="242" t="s">
        <v>1300</v>
      </c>
      <c r="J353" s="103" t="s">
        <v>18</v>
      </c>
      <c r="K353" s="103" t="s">
        <v>19</v>
      </c>
      <c r="L353" s="243">
        <v>1970</v>
      </c>
      <c r="M353" s="243">
        <v>718</v>
      </c>
      <c r="N353" s="103">
        <v>36</v>
      </c>
      <c r="O353" s="326" t="s">
        <v>63</v>
      </c>
      <c r="P353" s="206" t="s">
        <v>1289</v>
      </c>
      <c r="Q353" s="328">
        <v>8.2928999999999995</v>
      </c>
      <c r="R353" s="270" t="s">
        <v>210</v>
      </c>
      <c r="S353" s="242" t="s">
        <v>1300</v>
      </c>
      <c r="T353" s="325" t="s">
        <v>1300</v>
      </c>
      <c r="U353" s="242" t="s">
        <v>1300</v>
      </c>
      <c r="V353" s="103" t="s">
        <v>1181</v>
      </c>
    </row>
    <row r="354" spans="1:22" s="189" customFormat="1" ht="24">
      <c r="A354" s="98" t="s">
        <v>1193</v>
      </c>
      <c r="B354" s="292" t="s">
        <v>1189</v>
      </c>
      <c r="C354" s="242" t="s">
        <v>1300</v>
      </c>
      <c r="D354" s="242" t="s">
        <v>1300</v>
      </c>
      <c r="E354" s="206" t="s">
        <v>1289</v>
      </c>
      <c r="F354" s="206" t="s">
        <v>1289</v>
      </c>
      <c r="G354" s="242" t="s">
        <v>1300</v>
      </c>
      <c r="H354" s="242" t="s">
        <v>1300</v>
      </c>
      <c r="I354" s="242" t="s">
        <v>1300</v>
      </c>
      <c r="J354" s="292" t="s">
        <v>18</v>
      </c>
      <c r="K354" s="98" t="s">
        <v>883</v>
      </c>
      <c r="L354" s="206" t="s">
        <v>1417</v>
      </c>
      <c r="M354" s="243">
        <v>883</v>
      </c>
      <c r="N354" s="206" t="s">
        <v>1417</v>
      </c>
      <c r="O354" s="326" t="s">
        <v>63</v>
      </c>
      <c r="P354" s="206" t="s">
        <v>1289</v>
      </c>
      <c r="Q354" s="243" t="s">
        <v>1569</v>
      </c>
      <c r="R354" s="270" t="s">
        <v>210</v>
      </c>
      <c r="S354" s="242" t="s">
        <v>1300</v>
      </c>
      <c r="T354" s="325" t="s">
        <v>1300</v>
      </c>
      <c r="U354" s="242" t="s">
        <v>1300</v>
      </c>
      <c r="V354" s="356" t="s">
        <v>460</v>
      </c>
    </row>
    <row r="355" spans="1:22" s="189" customFormat="1" ht="60">
      <c r="A355" s="98" t="s">
        <v>743</v>
      </c>
      <c r="B355" s="98" t="s">
        <v>1243</v>
      </c>
      <c r="C355" s="98" t="s">
        <v>854</v>
      </c>
      <c r="D355" s="98" t="s">
        <v>744</v>
      </c>
      <c r="E355" s="206" t="s">
        <v>1289</v>
      </c>
      <c r="F355" s="324" t="s">
        <v>1299</v>
      </c>
      <c r="G355" s="242" t="s">
        <v>11</v>
      </c>
      <c r="H355" s="98" t="s">
        <v>745</v>
      </c>
      <c r="I355" s="103" t="s">
        <v>15</v>
      </c>
      <c r="J355" s="292" t="s">
        <v>18</v>
      </c>
      <c r="K355" s="292" t="s">
        <v>612</v>
      </c>
      <c r="L355" s="243">
        <v>69</v>
      </c>
      <c r="M355" s="243">
        <v>69</v>
      </c>
      <c r="N355" s="243">
        <v>100</v>
      </c>
      <c r="O355" s="354" t="s">
        <v>62</v>
      </c>
      <c r="P355" s="98" t="s">
        <v>63</v>
      </c>
      <c r="Q355" s="238">
        <v>3027</v>
      </c>
      <c r="R355" s="98" t="s">
        <v>24</v>
      </c>
      <c r="S355" s="98" t="s">
        <v>25</v>
      </c>
      <c r="T355" s="210" t="s">
        <v>1417</v>
      </c>
      <c r="U355" s="206" t="s">
        <v>1417</v>
      </c>
      <c r="V355" s="335" t="s">
        <v>746</v>
      </c>
    </row>
    <row r="356" spans="1:22" s="189" customFormat="1" ht="48">
      <c r="A356" s="98" t="s">
        <v>1249</v>
      </c>
      <c r="B356" s="98" t="s">
        <v>1243</v>
      </c>
      <c r="C356" s="98" t="s">
        <v>765</v>
      </c>
      <c r="D356" s="103" t="s">
        <v>1250</v>
      </c>
      <c r="E356" s="206" t="s">
        <v>1289</v>
      </c>
      <c r="F356" s="206" t="s">
        <v>1289</v>
      </c>
      <c r="G356" s="242" t="s">
        <v>11</v>
      </c>
      <c r="H356" s="206" t="s">
        <v>1418</v>
      </c>
      <c r="I356" s="103" t="s">
        <v>812</v>
      </c>
      <c r="J356" s="292" t="s">
        <v>18</v>
      </c>
      <c r="K356" s="292" t="s">
        <v>19</v>
      </c>
      <c r="L356" s="243">
        <v>422</v>
      </c>
      <c r="M356" s="243">
        <v>238</v>
      </c>
      <c r="N356" s="243">
        <v>56.39810426540285</v>
      </c>
      <c r="O356" s="326" t="s">
        <v>63</v>
      </c>
      <c r="P356" s="206" t="s">
        <v>1289</v>
      </c>
      <c r="Q356" s="238">
        <v>803.46</v>
      </c>
      <c r="R356" s="206" t="s">
        <v>1289</v>
      </c>
      <c r="S356" s="98" t="s">
        <v>25</v>
      </c>
      <c r="T356" s="210" t="s">
        <v>1417</v>
      </c>
      <c r="U356" s="206" t="s">
        <v>1417</v>
      </c>
      <c r="V356" s="335" t="s">
        <v>750</v>
      </c>
    </row>
    <row r="357" spans="1:22" s="189" customFormat="1" ht="108">
      <c r="A357" s="242" t="s">
        <v>1207</v>
      </c>
      <c r="B357" s="98" t="s">
        <v>1202</v>
      </c>
      <c r="C357" s="98" t="s">
        <v>854</v>
      </c>
      <c r="D357" s="242" t="s">
        <v>1208</v>
      </c>
      <c r="E357" s="323" t="s">
        <v>1299</v>
      </c>
      <c r="F357" s="323" t="s">
        <v>1299</v>
      </c>
      <c r="G357" s="242" t="s">
        <v>9</v>
      </c>
      <c r="H357" s="206" t="s">
        <v>1418</v>
      </c>
      <c r="I357" s="103" t="s">
        <v>770</v>
      </c>
      <c r="J357" s="292" t="s">
        <v>18</v>
      </c>
      <c r="K357" s="98" t="s">
        <v>1060</v>
      </c>
      <c r="L357" s="293">
        <v>9500</v>
      </c>
      <c r="M357" s="243">
        <v>7000</v>
      </c>
      <c r="N357" s="103">
        <v>74</v>
      </c>
      <c r="O357" s="354" t="s">
        <v>62</v>
      </c>
      <c r="P357" s="98" t="s">
        <v>62</v>
      </c>
      <c r="Q357" s="220" t="s">
        <v>1570</v>
      </c>
      <c r="R357" s="98" t="s">
        <v>24</v>
      </c>
      <c r="S357" s="98" t="s">
        <v>25</v>
      </c>
      <c r="T357" s="325">
        <v>40909</v>
      </c>
      <c r="U357" s="242">
        <v>2015</v>
      </c>
      <c r="V357" s="244" t="s">
        <v>1209</v>
      </c>
    </row>
    <row r="358" spans="1:22" s="189" customFormat="1" ht="108">
      <c r="A358" s="273" t="s">
        <v>421</v>
      </c>
      <c r="B358" s="98" t="s">
        <v>1129</v>
      </c>
      <c r="C358" s="273" t="s">
        <v>60</v>
      </c>
      <c r="D358" s="273" t="s">
        <v>422</v>
      </c>
      <c r="E358" s="324" t="s">
        <v>1299</v>
      </c>
      <c r="F358" s="324" t="s">
        <v>1299</v>
      </c>
      <c r="G358" s="242" t="s">
        <v>8</v>
      </c>
      <c r="H358" s="273" t="s">
        <v>423</v>
      </c>
      <c r="I358" s="103" t="s">
        <v>14</v>
      </c>
      <c r="J358" s="292" t="s">
        <v>18</v>
      </c>
      <c r="K358" s="292" t="s">
        <v>19</v>
      </c>
      <c r="L358" s="333">
        <v>3750</v>
      </c>
      <c r="M358" s="333">
        <v>1689</v>
      </c>
      <c r="N358" s="103">
        <v>45</v>
      </c>
      <c r="O358" s="326" t="s">
        <v>63</v>
      </c>
      <c r="P358" s="98" t="s">
        <v>63</v>
      </c>
      <c r="Q358" s="334">
        <v>23280.05</v>
      </c>
      <c r="R358" s="98" t="s">
        <v>24</v>
      </c>
      <c r="S358" s="98" t="s">
        <v>25</v>
      </c>
      <c r="T358" s="210" t="s">
        <v>1417</v>
      </c>
      <c r="U358" s="206" t="s">
        <v>1417</v>
      </c>
      <c r="V358" s="335" t="s">
        <v>1131</v>
      </c>
    </row>
    <row r="359" spans="1:22" s="189" customFormat="1" ht="24">
      <c r="A359" s="103" t="s">
        <v>1014</v>
      </c>
      <c r="B359" s="98" t="s">
        <v>966</v>
      </c>
      <c r="C359" s="242" t="s">
        <v>1300</v>
      </c>
      <c r="D359" s="242" t="s">
        <v>1300</v>
      </c>
      <c r="E359" s="206" t="s">
        <v>1289</v>
      </c>
      <c r="F359" s="206" t="s">
        <v>1289</v>
      </c>
      <c r="G359" s="242" t="s">
        <v>1300</v>
      </c>
      <c r="H359" s="242" t="s">
        <v>1300</v>
      </c>
      <c r="I359" s="242" t="s">
        <v>1300</v>
      </c>
      <c r="J359" s="270" t="s">
        <v>18</v>
      </c>
      <c r="K359" s="270" t="s">
        <v>19</v>
      </c>
      <c r="L359" s="327">
        <v>744</v>
      </c>
      <c r="M359" s="327">
        <v>111</v>
      </c>
      <c r="N359" s="103">
        <v>15</v>
      </c>
      <c r="O359" s="326" t="s">
        <v>63</v>
      </c>
      <c r="P359" s="206" t="s">
        <v>1289</v>
      </c>
      <c r="Q359" s="328">
        <v>1324</v>
      </c>
      <c r="R359" s="270" t="s">
        <v>210</v>
      </c>
      <c r="S359" s="242" t="s">
        <v>1300</v>
      </c>
      <c r="T359" s="325" t="s">
        <v>1300</v>
      </c>
      <c r="U359" s="242" t="s">
        <v>1300</v>
      </c>
      <c r="V359" s="236" t="s">
        <v>1417</v>
      </c>
    </row>
    <row r="360" spans="1:22" s="189" customFormat="1" ht="48">
      <c r="A360" s="98" t="s">
        <v>440</v>
      </c>
      <c r="B360" s="98" t="s">
        <v>1129</v>
      </c>
      <c r="C360" s="98" t="s">
        <v>23</v>
      </c>
      <c r="D360" s="98" t="s">
        <v>441</v>
      </c>
      <c r="E360" s="206" t="s">
        <v>1289</v>
      </c>
      <c r="F360" s="206" t="s">
        <v>1289</v>
      </c>
      <c r="G360" s="103" t="s">
        <v>970</v>
      </c>
      <c r="H360" s="242" t="s">
        <v>442</v>
      </c>
      <c r="I360" s="103" t="s">
        <v>14</v>
      </c>
      <c r="J360" s="98" t="s">
        <v>18</v>
      </c>
      <c r="K360" s="98" t="s">
        <v>883</v>
      </c>
      <c r="L360" s="243">
        <v>321</v>
      </c>
      <c r="M360" s="243">
        <v>140</v>
      </c>
      <c r="N360" s="103">
        <v>44</v>
      </c>
      <c r="O360" s="326" t="s">
        <v>63</v>
      </c>
      <c r="P360" s="98" t="s">
        <v>63</v>
      </c>
      <c r="Q360" s="243" t="s">
        <v>1571</v>
      </c>
      <c r="R360" s="98" t="s">
        <v>24</v>
      </c>
      <c r="S360" s="98" t="s">
        <v>37</v>
      </c>
      <c r="T360" s="210" t="s">
        <v>1417</v>
      </c>
      <c r="U360" s="206" t="s">
        <v>1417</v>
      </c>
      <c r="V360" s="335" t="s">
        <v>1131</v>
      </c>
    </row>
    <row r="361" spans="1:22" s="189" customFormat="1">
      <c r="A361" s="325" t="s">
        <v>1408</v>
      </c>
      <c r="B361" s="98" t="s">
        <v>1309</v>
      </c>
      <c r="C361" s="98" t="s">
        <v>1519</v>
      </c>
      <c r="D361" s="206" t="s">
        <v>1289</v>
      </c>
      <c r="E361" s="206" t="s">
        <v>1289</v>
      </c>
      <c r="F361" s="206" t="s">
        <v>1289</v>
      </c>
      <c r="G361" s="206" t="s">
        <v>1289</v>
      </c>
      <c r="H361" s="206" t="s">
        <v>1418</v>
      </c>
      <c r="I361" s="103" t="s">
        <v>1572</v>
      </c>
      <c r="J361" s="103" t="s">
        <v>18</v>
      </c>
      <c r="K361" s="103" t="s">
        <v>19</v>
      </c>
      <c r="L361" s="103">
        <v>1189</v>
      </c>
      <c r="M361" s="103">
        <v>1189</v>
      </c>
      <c r="N361" s="206" t="s">
        <v>1289</v>
      </c>
      <c r="O361" s="354" t="s">
        <v>62</v>
      </c>
      <c r="P361" s="206" t="s">
        <v>1289</v>
      </c>
      <c r="Q361" s="238">
        <v>6030.06</v>
      </c>
      <c r="R361" s="206" t="s">
        <v>1289</v>
      </c>
      <c r="S361" s="98" t="s">
        <v>25</v>
      </c>
      <c r="T361" s="206" t="s">
        <v>1289</v>
      </c>
      <c r="U361" s="325" t="s">
        <v>1429</v>
      </c>
      <c r="V361" s="325" t="s">
        <v>1466</v>
      </c>
    </row>
    <row r="362" spans="1:22" s="189" customFormat="1">
      <c r="A362" s="98" t="s">
        <v>319</v>
      </c>
      <c r="B362" s="98" t="s">
        <v>1295</v>
      </c>
      <c r="C362" s="98" t="s">
        <v>27</v>
      </c>
      <c r="D362" s="206" t="s">
        <v>1289</v>
      </c>
      <c r="E362" s="206" t="s">
        <v>1289</v>
      </c>
      <c r="F362" s="206" t="s">
        <v>1289</v>
      </c>
      <c r="G362" s="206" t="s">
        <v>1289</v>
      </c>
      <c r="H362" s="206" t="s">
        <v>1418</v>
      </c>
      <c r="I362" s="217" t="s">
        <v>1289</v>
      </c>
      <c r="J362" s="292" t="s">
        <v>18</v>
      </c>
      <c r="K362" s="98" t="s">
        <v>612</v>
      </c>
      <c r="L362" s="243">
        <v>2200</v>
      </c>
      <c r="M362" s="243">
        <v>2200</v>
      </c>
      <c r="N362" s="103">
        <v>100</v>
      </c>
      <c r="O362" s="326" t="s">
        <v>63</v>
      </c>
      <c r="P362" s="98" t="s">
        <v>63</v>
      </c>
      <c r="Q362" s="238">
        <v>48000</v>
      </c>
      <c r="R362" s="98" t="s">
        <v>24</v>
      </c>
      <c r="S362" s="98" t="s">
        <v>25</v>
      </c>
      <c r="T362" s="210" t="s">
        <v>1417</v>
      </c>
      <c r="U362" s="206" t="s">
        <v>1417</v>
      </c>
      <c r="V362" s="244" t="s">
        <v>215</v>
      </c>
    </row>
    <row r="363" spans="1:22" s="189" customFormat="1" ht="24">
      <c r="A363" s="98" t="s">
        <v>1199</v>
      </c>
      <c r="B363" s="98" t="s">
        <v>1194</v>
      </c>
      <c r="C363" s="242" t="s">
        <v>1300</v>
      </c>
      <c r="D363" s="242" t="s">
        <v>1300</v>
      </c>
      <c r="E363" s="206" t="s">
        <v>1289</v>
      </c>
      <c r="F363" s="206" t="s">
        <v>1289</v>
      </c>
      <c r="G363" s="242" t="s">
        <v>1300</v>
      </c>
      <c r="H363" s="242" t="s">
        <v>1300</v>
      </c>
      <c r="I363" s="242" t="s">
        <v>1300</v>
      </c>
      <c r="J363" s="98" t="s">
        <v>18</v>
      </c>
      <c r="K363" s="98" t="s">
        <v>883</v>
      </c>
      <c r="L363" s="206" t="s">
        <v>1417</v>
      </c>
      <c r="M363" s="293">
        <v>8707</v>
      </c>
      <c r="N363" s="103" t="s">
        <v>1573</v>
      </c>
      <c r="O363" s="326" t="s">
        <v>63</v>
      </c>
      <c r="P363" s="206" t="s">
        <v>1289</v>
      </c>
      <c r="Q363" s="334" t="s">
        <v>1574</v>
      </c>
      <c r="R363" s="270" t="s">
        <v>210</v>
      </c>
      <c r="S363" s="242" t="s">
        <v>1300</v>
      </c>
      <c r="T363" s="325" t="s">
        <v>1300</v>
      </c>
      <c r="U363" s="242" t="s">
        <v>1300</v>
      </c>
      <c r="V363" s="244" t="s">
        <v>465</v>
      </c>
    </row>
    <row r="364" spans="1:22" s="189" customFormat="1" ht="24">
      <c r="A364" s="98" t="s">
        <v>955</v>
      </c>
      <c r="B364" s="98" t="s">
        <v>930</v>
      </c>
      <c r="C364" s="242" t="s">
        <v>1300</v>
      </c>
      <c r="D364" s="242" t="s">
        <v>1300</v>
      </c>
      <c r="E364" s="206" t="s">
        <v>1289</v>
      </c>
      <c r="F364" s="324" t="s">
        <v>1299</v>
      </c>
      <c r="G364" s="242" t="s">
        <v>1300</v>
      </c>
      <c r="H364" s="242" t="s">
        <v>1300</v>
      </c>
      <c r="I364" s="242" t="s">
        <v>1300</v>
      </c>
      <c r="J364" s="98" t="s">
        <v>18</v>
      </c>
      <c r="K364" s="98" t="s">
        <v>883</v>
      </c>
      <c r="L364" s="206" t="s">
        <v>1417</v>
      </c>
      <c r="M364" s="243">
        <v>1982</v>
      </c>
      <c r="N364" s="206" t="s">
        <v>1417</v>
      </c>
      <c r="O364" s="326" t="s">
        <v>63</v>
      </c>
      <c r="P364" s="242" t="s">
        <v>1300</v>
      </c>
      <c r="Q364" s="251" t="s">
        <v>1575</v>
      </c>
      <c r="R364" s="270" t="s">
        <v>210</v>
      </c>
      <c r="S364" s="242" t="s">
        <v>1300</v>
      </c>
      <c r="T364" s="325" t="s">
        <v>1300</v>
      </c>
      <c r="U364" s="242" t="s">
        <v>1300</v>
      </c>
      <c r="V364" s="332" t="s">
        <v>937</v>
      </c>
    </row>
    <row r="365" spans="1:22" s="189" customFormat="1" ht="24">
      <c r="A365" s="98" t="s">
        <v>956</v>
      </c>
      <c r="B365" s="98" t="s">
        <v>930</v>
      </c>
      <c r="C365" s="242" t="s">
        <v>1300</v>
      </c>
      <c r="D365" s="242" t="s">
        <v>1300</v>
      </c>
      <c r="E365" s="206" t="s">
        <v>1289</v>
      </c>
      <c r="F365" s="324" t="s">
        <v>1299</v>
      </c>
      <c r="G365" s="242" t="s">
        <v>1300</v>
      </c>
      <c r="H365" s="242" t="s">
        <v>1300</v>
      </c>
      <c r="I365" s="242" t="s">
        <v>1300</v>
      </c>
      <c r="J365" s="98" t="s">
        <v>18</v>
      </c>
      <c r="K365" s="98" t="s">
        <v>883</v>
      </c>
      <c r="L365" s="206" t="s">
        <v>1417</v>
      </c>
      <c r="M365" s="243">
        <v>800</v>
      </c>
      <c r="N365" s="206" t="s">
        <v>1417</v>
      </c>
      <c r="O365" s="326" t="s">
        <v>63</v>
      </c>
      <c r="P365" s="242" t="s">
        <v>1300</v>
      </c>
      <c r="Q365" s="251" t="s">
        <v>1576</v>
      </c>
      <c r="R365" s="270" t="s">
        <v>210</v>
      </c>
      <c r="S365" s="242" t="s">
        <v>1300</v>
      </c>
      <c r="T365" s="325" t="s">
        <v>1300</v>
      </c>
      <c r="U365" s="242" t="s">
        <v>1300</v>
      </c>
      <c r="V365" s="332" t="s">
        <v>937</v>
      </c>
    </row>
    <row r="366" spans="1:22" s="189" customFormat="1" ht="24">
      <c r="A366" s="325" t="s">
        <v>1409</v>
      </c>
      <c r="B366" s="98" t="s">
        <v>1309</v>
      </c>
      <c r="C366" s="98" t="s">
        <v>1577</v>
      </c>
      <c r="D366" s="206" t="s">
        <v>1289</v>
      </c>
      <c r="E366" s="206" t="s">
        <v>1289</v>
      </c>
      <c r="F366" s="206" t="s">
        <v>1289</v>
      </c>
      <c r="G366" s="206" t="s">
        <v>1289</v>
      </c>
      <c r="H366" s="206" t="s">
        <v>1418</v>
      </c>
      <c r="I366" s="103" t="s">
        <v>1485</v>
      </c>
      <c r="J366" s="103" t="s">
        <v>18</v>
      </c>
      <c r="K366" s="103" t="s">
        <v>612</v>
      </c>
      <c r="L366" s="206" t="s">
        <v>1417</v>
      </c>
      <c r="M366" s="103">
        <v>72</v>
      </c>
      <c r="N366" s="206" t="s">
        <v>1289</v>
      </c>
      <c r="O366" s="354" t="s">
        <v>63</v>
      </c>
      <c r="P366" s="206" t="s">
        <v>1289</v>
      </c>
      <c r="Q366" s="238">
        <v>695.16</v>
      </c>
      <c r="R366" s="206" t="s">
        <v>1289</v>
      </c>
      <c r="S366" s="98" t="s">
        <v>25</v>
      </c>
      <c r="T366" s="325">
        <v>2015</v>
      </c>
      <c r="U366" s="325" t="s">
        <v>1443</v>
      </c>
      <c r="V366" s="325" t="s">
        <v>1435</v>
      </c>
    </row>
    <row r="367" spans="1:22" s="189" customFormat="1" ht="24">
      <c r="A367" s="103" t="s">
        <v>879</v>
      </c>
      <c r="B367" s="103" t="s">
        <v>807</v>
      </c>
      <c r="C367" s="242" t="s">
        <v>1300</v>
      </c>
      <c r="D367" s="242" t="s">
        <v>1300</v>
      </c>
      <c r="E367" s="206" t="s">
        <v>1289</v>
      </c>
      <c r="F367" s="206" t="s">
        <v>1289</v>
      </c>
      <c r="G367" s="242" t="s">
        <v>1300</v>
      </c>
      <c r="H367" s="242" t="s">
        <v>1300</v>
      </c>
      <c r="I367" s="242" t="s">
        <v>1300</v>
      </c>
      <c r="J367" s="103" t="s">
        <v>18</v>
      </c>
      <c r="K367" s="103" t="s">
        <v>19</v>
      </c>
      <c r="L367" s="251">
        <v>50</v>
      </c>
      <c r="M367" s="251">
        <v>25</v>
      </c>
      <c r="N367" s="103">
        <v>50</v>
      </c>
      <c r="O367" s="326" t="s">
        <v>63</v>
      </c>
      <c r="P367" s="242" t="s">
        <v>1300</v>
      </c>
      <c r="Q367" s="252">
        <v>765</v>
      </c>
      <c r="R367" s="270" t="s">
        <v>210</v>
      </c>
      <c r="S367" s="242" t="s">
        <v>1300</v>
      </c>
      <c r="T367" s="242" t="s">
        <v>1300</v>
      </c>
      <c r="U367" s="242" t="s">
        <v>1300</v>
      </c>
      <c r="V367" s="103" t="s">
        <v>880</v>
      </c>
    </row>
    <row r="368" spans="1:22" s="189" customFormat="1">
      <c r="A368" s="325" t="s">
        <v>1410</v>
      </c>
      <c r="B368" s="98" t="s">
        <v>1309</v>
      </c>
      <c r="C368" s="98" t="s">
        <v>1578</v>
      </c>
      <c r="D368" s="206" t="s">
        <v>1289</v>
      </c>
      <c r="E368" s="206" t="s">
        <v>1289</v>
      </c>
      <c r="F368" s="206" t="s">
        <v>1289</v>
      </c>
      <c r="G368" s="206" t="s">
        <v>1289</v>
      </c>
      <c r="H368" s="206" t="s">
        <v>1418</v>
      </c>
      <c r="I368" s="103" t="s">
        <v>1485</v>
      </c>
      <c r="J368" s="103" t="s">
        <v>18</v>
      </c>
      <c r="K368" s="103" t="s">
        <v>19</v>
      </c>
      <c r="L368" s="103">
        <v>250</v>
      </c>
      <c r="M368" s="103">
        <v>208</v>
      </c>
      <c r="N368" s="206" t="s">
        <v>1289</v>
      </c>
      <c r="O368" s="354" t="s">
        <v>63</v>
      </c>
      <c r="P368" s="206" t="s">
        <v>1289</v>
      </c>
      <c r="Q368" s="238">
        <v>1248.77</v>
      </c>
      <c r="R368" s="206" t="s">
        <v>1289</v>
      </c>
      <c r="S368" s="98" t="s">
        <v>25</v>
      </c>
      <c r="T368" s="325">
        <v>2015</v>
      </c>
      <c r="U368" s="325" t="s">
        <v>1443</v>
      </c>
      <c r="V368" s="325" t="s">
        <v>1579</v>
      </c>
    </row>
    <row r="369" spans="1:22" s="189" customFormat="1" ht="48">
      <c r="A369" s="98" t="s">
        <v>747</v>
      </c>
      <c r="B369" s="98" t="s">
        <v>1243</v>
      </c>
      <c r="C369" s="98" t="s">
        <v>100</v>
      </c>
      <c r="D369" s="98" t="s">
        <v>748</v>
      </c>
      <c r="E369" s="206" t="s">
        <v>1289</v>
      </c>
      <c r="F369" s="206" t="s">
        <v>1289</v>
      </c>
      <c r="G369" s="242" t="s">
        <v>11</v>
      </c>
      <c r="H369" s="98" t="s">
        <v>749</v>
      </c>
      <c r="I369" s="103" t="s">
        <v>14</v>
      </c>
      <c r="J369" s="292" t="s">
        <v>18</v>
      </c>
      <c r="K369" s="292" t="s">
        <v>612</v>
      </c>
      <c r="L369" s="243">
        <v>400</v>
      </c>
      <c r="M369" s="243">
        <v>400</v>
      </c>
      <c r="N369" s="243">
        <v>100</v>
      </c>
      <c r="O369" s="354" t="s">
        <v>62</v>
      </c>
      <c r="P369" s="98" t="s">
        <v>63</v>
      </c>
      <c r="Q369" s="238">
        <v>912.45</v>
      </c>
      <c r="R369" s="98" t="s">
        <v>24</v>
      </c>
      <c r="S369" s="98" t="s">
        <v>294</v>
      </c>
      <c r="T369" s="210" t="s">
        <v>1417</v>
      </c>
      <c r="U369" s="206" t="s">
        <v>1417</v>
      </c>
      <c r="V369" s="335" t="s">
        <v>750</v>
      </c>
    </row>
    <row r="370" spans="1:22" s="189" customFormat="1" ht="24">
      <c r="A370" s="325" t="s">
        <v>1411</v>
      </c>
      <c r="B370" s="98" t="s">
        <v>1309</v>
      </c>
      <c r="C370" s="98" t="s">
        <v>1580</v>
      </c>
      <c r="D370" s="206" t="s">
        <v>1289</v>
      </c>
      <c r="E370" s="206" t="s">
        <v>1289</v>
      </c>
      <c r="F370" s="206" t="s">
        <v>1289</v>
      </c>
      <c r="G370" s="206" t="s">
        <v>1289</v>
      </c>
      <c r="H370" s="206" t="s">
        <v>1418</v>
      </c>
      <c r="I370" s="103" t="s">
        <v>1485</v>
      </c>
      <c r="J370" s="103" t="s">
        <v>18</v>
      </c>
      <c r="K370" s="103" t="s">
        <v>19</v>
      </c>
      <c r="L370" s="103">
        <v>7362</v>
      </c>
      <c r="M370" s="103">
        <v>1807</v>
      </c>
      <c r="N370" s="206" t="s">
        <v>1289</v>
      </c>
      <c r="O370" s="354" t="s">
        <v>63</v>
      </c>
      <c r="P370" s="206" t="s">
        <v>1289</v>
      </c>
      <c r="Q370" s="238">
        <v>2783</v>
      </c>
      <c r="R370" s="206" t="s">
        <v>1289</v>
      </c>
      <c r="S370" s="206" t="s">
        <v>1289</v>
      </c>
      <c r="T370" s="206" t="s">
        <v>1289</v>
      </c>
      <c r="U370" s="325" t="s">
        <v>1429</v>
      </c>
      <c r="V370" s="325" t="s">
        <v>1435</v>
      </c>
    </row>
    <row r="371" spans="1:22" s="189" customFormat="1" ht="24">
      <c r="A371" s="103" t="s">
        <v>1115</v>
      </c>
      <c r="B371" s="98" t="s">
        <v>1107</v>
      </c>
      <c r="C371" s="242" t="s">
        <v>1300</v>
      </c>
      <c r="D371" s="242" t="s">
        <v>1300</v>
      </c>
      <c r="E371" s="206" t="s">
        <v>1289</v>
      </c>
      <c r="F371" s="206" t="s">
        <v>1289</v>
      </c>
      <c r="G371" s="242" t="s">
        <v>1300</v>
      </c>
      <c r="H371" s="242" t="s">
        <v>1300</v>
      </c>
      <c r="I371" s="242" t="s">
        <v>1300</v>
      </c>
      <c r="J371" s="103" t="s">
        <v>18</v>
      </c>
      <c r="K371" s="103" t="s">
        <v>1116</v>
      </c>
      <c r="L371" s="251">
        <v>32</v>
      </c>
      <c r="M371" s="251">
        <v>22</v>
      </c>
      <c r="N371" s="103">
        <v>69</v>
      </c>
      <c r="O371" s="326" t="s">
        <v>63</v>
      </c>
      <c r="P371" s="206" t="s">
        <v>1289</v>
      </c>
      <c r="Q371" s="252">
        <v>80</v>
      </c>
      <c r="R371" s="270" t="s">
        <v>210</v>
      </c>
      <c r="S371" s="242" t="s">
        <v>1300</v>
      </c>
      <c r="T371" s="325" t="s">
        <v>1300</v>
      </c>
      <c r="U371" s="242" t="s">
        <v>1300</v>
      </c>
      <c r="V371" s="206" t="s">
        <v>1417</v>
      </c>
    </row>
    <row r="372" spans="1:22" s="189" customFormat="1" ht="144">
      <c r="A372" s="98" t="s">
        <v>1165</v>
      </c>
      <c r="B372" s="98" t="s">
        <v>1154</v>
      </c>
      <c r="C372" s="98" t="s">
        <v>845</v>
      </c>
      <c r="D372" s="98" t="s">
        <v>1166</v>
      </c>
      <c r="E372" s="324" t="s">
        <v>1299</v>
      </c>
      <c r="F372" s="324" t="s">
        <v>1299</v>
      </c>
      <c r="G372" s="98" t="s">
        <v>12</v>
      </c>
      <c r="H372" s="206" t="s">
        <v>1418</v>
      </c>
      <c r="I372" s="103" t="s">
        <v>812</v>
      </c>
      <c r="J372" s="98" t="s">
        <v>18</v>
      </c>
      <c r="K372" s="98" t="s">
        <v>883</v>
      </c>
      <c r="L372" s="243">
        <v>30084</v>
      </c>
      <c r="M372" s="243">
        <v>7560</v>
      </c>
      <c r="N372" s="103">
        <v>25</v>
      </c>
      <c r="O372" s="354" t="s">
        <v>62</v>
      </c>
      <c r="P372" s="98" t="s">
        <v>63</v>
      </c>
      <c r="Q372" s="243" t="s">
        <v>1581</v>
      </c>
      <c r="R372" s="98" t="s">
        <v>24</v>
      </c>
      <c r="S372" s="98" t="s">
        <v>25</v>
      </c>
      <c r="T372" s="325" t="s">
        <v>1167</v>
      </c>
      <c r="U372" s="98">
        <v>2013</v>
      </c>
      <c r="V372" s="98" t="s">
        <v>1168</v>
      </c>
    </row>
    <row r="373" spans="1:22" s="189" customFormat="1">
      <c r="A373" s="325" t="s">
        <v>1412</v>
      </c>
      <c r="B373" s="98" t="s">
        <v>1309</v>
      </c>
      <c r="C373" s="98" t="s">
        <v>1582</v>
      </c>
      <c r="D373" s="206" t="s">
        <v>1289</v>
      </c>
      <c r="E373" s="206" t="s">
        <v>1289</v>
      </c>
      <c r="F373" s="206" t="s">
        <v>1289</v>
      </c>
      <c r="G373" s="206" t="s">
        <v>1289</v>
      </c>
      <c r="H373" s="206" t="s">
        <v>1418</v>
      </c>
      <c r="I373" s="103" t="s">
        <v>1432</v>
      </c>
      <c r="J373" s="103" t="s">
        <v>18</v>
      </c>
      <c r="K373" s="103" t="s">
        <v>19</v>
      </c>
      <c r="L373" s="103">
        <v>300</v>
      </c>
      <c r="M373" s="103">
        <v>60</v>
      </c>
      <c r="N373" s="206" t="s">
        <v>1289</v>
      </c>
      <c r="O373" s="354" t="s">
        <v>63</v>
      </c>
      <c r="P373" s="206" t="s">
        <v>1289</v>
      </c>
      <c r="Q373" s="238">
        <v>231</v>
      </c>
      <c r="R373" s="206" t="s">
        <v>1289</v>
      </c>
      <c r="S373" s="325" t="s">
        <v>31</v>
      </c>
      <c r="T373" s="206" t="s">
        <v>1289</v>
      </c>
      <c r="U373" s="325" t="s">
        <v>1429</v>
      </c>
      <c r="V373" s="325" t="s">
        <v>1435</v>
      </c>
    </row>
    <row r="374" spans="1:22" s="189" customFormat="1">
      <c r="A374" s="325" t="s">
        <v>1413</v>
      </c>
      <c r="B374" s="98" t="s">
        <v>1309</v>
      </c>
      <c r="C374" s="98" t="s">
        <v>1431</v>
      </c>
      <c r="D374" s="206" t="s">
        <v>1289</v>
      </c>
      <c r="E374" s="206" t="s">
        <v>1289</v>
      </c>
      <c r="F374" s="206" t="s">
        <v>1289</v>
      </c>
      <c r="G374" s="206" t="s">
        <v>1289</v>
      </c>
      <c r="H374" s="206" t="s">
        <v>1418</v>
      </c>
      <c r="I374" s="103" t="s">
        <v>1432</v>
      </c>
      <c r="J374" s="103" t="s">
        <v>18</v>
      </c>
      <c r="K374" s="103" t="s">
        <v>19</v>
      </c>
      <c r="L374" s="103">
        <v>1494</v>
      </c>
      <c r="M374" s="103">
        <v>802</v>
      </c>
      <c r="N374" s="206" t="s">
        <v>1289</v>
      </c>
      <c r="O374" s="354" t="s">
        <v>62</v>
      </c>
      <c r="P374" s="206" t="s">
        <v>1289</v>
      </c>
      <c r="Q374" s="238">
        <v>4340.875</v>
      </c>
      <c r="R374" s="206" t="s">
        <v>1289</v>
      </c>
      <c r="S374" s="325" t="s">
        <v>1422</v>
      </c>
      <c r="T374" s="206" t="s">
        <v>1289</v>
      </c>
      <c r="U374" s="325" t="s">
        <v>1429</v>
      </c>
      <c r="V374" s="325" t="s">
        <v>1433</v>
      </c>
    </row>
    <row r="375" spans="1:22" s="189" customFormat="1" ht="24">
      <c r="A375" s="103" t="s">
        <v>843</v>
      </c>
      <c r="B375" s="103" t="s">
        <v>807</v>
      </c>
      <c r="C375" s="103" t="s">
        <v>845</v>
      </c>
      <c r="D375" s="103" t="s">
        <v>1583</v>
      </c>
      <c r="E375" s="206" t="s">
        <v>1289</v>
      </c>
      <c r="F375" s="206" t="s">
        <v>1289</v>
      </c>
      <c r="G375" s="270" t="s">
        <v>8</v>
      </c>
      <c r="H375" s="103" t="s">
        <v>836</v>
      </c>
      <c r="I375" s="103" t="s">
        <v>15</v>
      </c>
      <c r="J375" s="328" t="s">
        <v>18</v>
      </c>
      <c r="K375" s="103" t="s">
        <v>19</v>
      </c>
      <c r="L375" s="327">
        <v>763</v>
      </c>
      <c r="M375" s="327">
        <v>145</v>
      </c>
      <c r="N375" s="103">
        <v>19</v>
      </c>
      <c r="O375" s="354" t="s">
        <v>62</v>
      </c>
      <c r="P375" s="98" t="s">
        <v>63</v>
      </c>
      <c r="Q375" s="328">
        <v>1144.6570253999998</v>
      </c>
      <c r="R375" s="270" t="s">
        <v>24</v>
      </c>
      <c r="S375" s="98" t="s">
        <v>25</v>
      </c>
      <c r="T375" s="325">
        <v>2014</v>
      </c>
      <c r="U375" s="206" t="s">
        <v>1417</v>
      </c>
      <c r="V375" s="103" t="s">
        <v>846</v>
      </c>
    </row>
    <row r="376" spans="1:22" s="189" customFormat="1" ht="24">
      <c r="A376" s="103" t="s">
        <v>863</v>
      </c>
      <c r="B376" s="103" t="s">
        <v>807</v>
      </c>
      <c r="C376" s="242" t="s">
        <v>1300</v>
      </c>
      <c r="D376" s="242" t="s">
        <v>1300</v>
      </c>
      <c r="E376" s="206" t="s">
        <v>1289</v>
      </c>
      <c r="F376" s="323" t="s">
        <v>1299</v>
      </c>
      <c r="G376" s="242" t="s">
        <v>1300</v>
      </c>
      <c r="H376" s="242" t="s">
        <v>1300</v>
      </c>
      <c r="I376" s="242" t="s">
        <v>1300</v>
      </c>
      <c r="J376" s="103" t="s">
        <v>18</v>
      </c>
      <c r="K376" s="103" t="s">
        <v>19</v>
      </c>
      <c r="L376" s="251">
        <v>601</v>
      </c>
      <c r="M376" s="251">
        <v>373</v>
      </c>
      <c r="N376" s="103">
        <v>62</v>
      </c>
      <c r="O376" s="326" t="s">
        <v>63</v>
      </c>
      <c r="P376" s="242" t="s">
        <v>1300</v>
      </c>
      <c r="Q376" s="252">
        <v>4707</v>
      </c>
      <c r="R376" s="270" t="s">
        <v>210</v>
      </c>
      <c r="S376" s="242" t="s">
        <v>1300</v>
      </c>
      <c r="T376" s="242" t="s">
        <v>1300</v>
      </c>
      <c r="U376" s="242" t="s">
        <v>1300</v>
      </c>
      <c r="V376" s="206" t="s">
        <v>1417</v>
      </c>
    </row>
    <row r="377" spans="1:22" s="189" customFormat="1" ht="60">
      <c r="A377" s="325" t="s">
        <v>1275</v>
      </c>
      <c r="B377" s="98" t="s">
        <v>1243</v>
      </c>
      <c r="C377" s="206" t="s">
        <v>1289</v>
      </c>
      <c r="D377" s="103" t="s">
        <v>1276</v>
      </c>
      <c r="E377" s="323" t="s">
        <v>1299</v>
      </c>
      <c r="F377" s="323" t="s">
        <v>1299</v>
      </c>
      <c r="G377" s="242" t="s">
        <v>8</v>
      </c>
      <c r="H377" s="206" t="s">
        <v>1418</v>
      </c>
      <c r="I377" s="217" t="s">
        <v>1289</v>
      </c>
      <c r="J377" s="98" t="s">
        <v>18</v>
      </c>
      <c r="K377" s="357" t="s">
        <v>1418</v>
      </c>
      <c r="L377" s="357" t="s">
        <v>1418</v>
      </c>
      <c r="M377" s="357" t="s">
        <v>1418</v>
      </c>
      <c r="N377" s="357" t="s">
        <v>1418</v>
      </c>
      <c r="O377" s="354" t="s">
        <v>62</v>
      </c>
      <c r="P377" s="357" t="s">
        <v>1418</v>
      </c>
      <c r="Q377" s="238">
        <v>37500</v>
      </c>
      <c r="R377" s="98" t="s">
        <v>24</v>
      </c>
      <c r="S377" s="325" t="s">
        <v>53</v>
      </c>
      <c r="T377" s="210" t="s">
        <v>1417</v>
      </c>
      <c r="U377" s="206" t="s">
        <v>1417</v>
      </c>
      <c r="V377" s="206" t="s">
        <v>1417</v>
      </c>
    </row>
    <row r="378" spans="1:22" s="189" customFormat="1" ht="24">
      <c r="A378" s="98" t="s">
        <v>1105</v>
      </c>
      <c r="B378" s="98" t="s">
        <v>1075</v>
      </c>
      <c r="C378" s="242" t="s">
        <v>1300</v>
      </c>
      <c r="D378" s="242" t="s">
        <v>1300</v>
      </c>
      <c r="E378" s="206" t="s">
        <v>1289</v>
      </c>
      <c r="F378" s="206" t="s">
        <v>1289</v>
      </c>
      <c r="G378" s="242" t="s">
        <v>1300</v>
      </c>
      <c r="H378" s="242" t="s">
        <v>1300</v>
      </c>
      <c r="I378" s="242" t="s">
        <v>1300</v>
      </c>
      <c r="J378" s="98" t="s">
        <v>18</v>
      </c>
      <c r="K378" s="98" t="s">
        <v>883</v>
      </c>
      <c r="L378" s="243">
        <v>2000</v>
      </c>
      <c r="M378" s="293">
        <v>500</v>
      </c>
      <c r="N378" s="103">
        <v>25</v>
      </c>
      <c r="O378" s="326" t="s">
        <v>63</v>
      </c>
      <c r="P378" s="206" t="s">
        <v>1289</v>
      </c>
      <c r="Q378" s="341" t="s">
        <v>1551</v>
      </c>
      <c r="R378" s="270" t="s">
        <v>210</v>
      </c>
      <c r="S378" s="242" t="s">
        <v>1300</v>
      </c>
      <c r="T378" s="325" t="s">
        <v>1300</v>
      </c>
      <c r="U378" s="242" t="s">
        <v>1300</v>
      </c>
      <c r="V378" s="349" t="s">
        <v>1106</v>
      </c>
    </row>
    <row r="379" spans="1:22" s="189" customFormat="1" ht="48">
      <c r="A379" s="98" t="s">
        <v>432</v>
      </c>
      <c r="B379" s="98" t="s">
        <v>1129</v>
      </c>
      <c r="C379" s="98" t="s">
        <v>23</v>
      </c>
      <c r="D379" s="98" t="s">
        <v>433</v>
      </c>
      <c r="E379" s="206" t="s">
        <v>1289</v>
      </c>
      <c r="F379" s="206" t="s">
        <v>1289</v>
      </c>
      <c r="G379" s="103" t="s">
        <v>970</v>
      </c>
      <c r="H379" s="242" t="s">
        <v>1136</v>
      </c>
      <c r="I379" s="103" t="s">
        <v>14</v>
      </c>
      <c r="J379" s="98" t="s">
        <v>18</v>
      </c>
      <c r="K379" s="98" t="s">
        <v>883</v>
      </c>
      <c r="L379" s="243">
        <v>725</v>
      </c>
      <c r="M379" s="243">
        <v>324</v>
      </c>
      <c r="N379" s="103">
        <v>45</v>
      </c>
      <c r="O379" s="326" t="s">
        <v>63</v>
      </c>
      <c r="P379" s="98" t="s">
        <v>63</v>
      </c>
      <c r="Q379" s="272" t="s">
        <v>1584</v>
      </c>
      <c r="R379" s="98" t="s">
        <v>24</v>
      </c>
      <c r="S379" s="98" t="s">
        <v>37</v>
      </c>
      <c r="T379" s="325">
        <v>40909</v>
      </c>
      <c r="U379" s="206" t="s">
        <v>1417</v>
      </c>
      <c r="V379" s="335" t="s">
        <v>1131</v>
      </c>
    </row>
    <row r="380" spans="1:22" s="189" customFormat="1" ht="48">
      <c r="A380" s="273" t="s">
        <v>427</v>
      </c>
      <c r="B380" s="98" t="s">
        <v>1129</v>
      </c>
      <c r="C380" s="242" t="s">
        <v>23</v>
      </c>
      <c r="D380" s="273" t="s">
        <v>428</v>
      </c>
      <c r="E380" s="206" t="s">
        <v>1289</v>
      </c>
      <c r="F380" s="206" t="s">
        <v>1289</v>
      </c>
      <c r="G380" s="103" t="s">
        <v>970</v>
      </c>
      <c r="H380" s="273" t="s">
        <v>426</v>
      </c>
      <c r="I380" s="103" t="s">
        <v>14</v>
      </c>
      <c r="J380" s="292" t="s">
        <v>18</v>
      </c>
      <c r="K380" s="292" t="s">
        <v>19</v>
      </c>
      <c r="L380" s="333">
        <v>1307</v>
      </c>
      <c r="M380" s="333">
        <v>500</v>
      </c>
      <c r="N380" s="103">
        <v>38</v>
      </c>
      <c r="O380" s="326" t="s">
        <v>63</v>
      </c>
      <c r="P380" s="98" t="s">
        <v>63</v>
      </c>
      <c r="Q380" s="334">
        <v>2406.25</v>
      </c>
      <c r="R380" s="98" t="s">
        <v>24</v>
      </c>
      <c r="S380" s="273" t="s">
        <v>37</v>
      </c>
      <c r="T380" s="210" t="s">
        <v>1417</v>
      </c>
      <c r="U380" s="206" t="s">
        <v>1417</v>
      </c>
      <c r="V380" s="335" t="s">
        <v>1131</v>
      </c>
    </row>
    <row r="381" spans="1:22" s="189" customFormat="1" ht="24">
      <c r="A381" s="103" t="s">
        <v>203</v>
      </c>
      <c r="B381" s="98" t="s">
        <v>966</v>
      </c>
      <c r="C381" s="242" t="s">
        <v>167</v>
      </c>
      <c r="D381" s="103" t="s">
        <v>204</v>
      </c>
      <c r="E381" s="206" t="s">
        <v>1289</v>
      </c>
      <c r="F381" s="206" t="s">
        <v>1289</v>
      </c>
      <c r="G381" s="103" t="s">
        <v>970</v>
      </c>
      <c r="H381" s="206" t="s">
        <v>1418</v>
      </c>
      <c r="I381" s="103" t="s">
        <v>812</v>
      </c>
      <c r="J381" s="103" t="s">
        <v>18</v>
      </c>
      <c r="K381" s="103" t="s">
        <v>19</v>
      </c>
      <c r="L381" s="251">
        <v>121</v>
      </c>
      <c r="M381" s="251">
        <v>121</v>
      </c>
      <c r="N381" s="103">
        <v>100</v>
      </c>
      <c r="O381" s="354" t="s">
        <v>62</v>
      </c>
      <c r="P381" s="98" t="s">
        <v>62</v>
      </c>
      <c r="Q381" s="252">
        <v>367.25</v>
      </c>
      <c r="R381" s="103" t="s">
        <v>24</v>
      </c>
      <c r="S381" s="103" t="s">
        <v>37</v>
      </c>
      <c r="T381" s="325" t="s">
        <v>967</v>
      </c>
      <c r="U381" s="206" t="s">
        <v>1417</v>
      </c>
      <c r="V381" s="236" t="s">
        <v>1417</v>
      </c>
    </row>
    <row r="382" spans="1:22" s="189" customFormat="1" ht="48">
      <c r="A382" s="98" t="s">
        <v>751</v>
      </c>
      <c r="B382" s="98" t="s">
        <v>1243</v>
      </c>
      <c r="C382" s="98" t="s">
        <v>908</v>
      </c>
      <c r="D382" s="325" t="s">
        <v>752</v>
      </c>
      <c r="E382" s="206" t="s">
        <v>1289</v>
      </c>
      <c r="F382" s="324" t="s">
        <v>1299</v>
      </c>
      <c r="G382" s="242" t="s">
        <v>11</v>
      </c>
      <c r="H382" s="98" t="s">
        <v>619</v>
      </c>
      <c r="I382" s="103" t="s">
        <v>15</v>
      </c>
      <c r="J382" s="292" t="s">
        <v>18</v>
      </c>
      <c r="K382" s="292" t="s">
        <v>612</v>
      </c>
      <c r="L382" s="243">
        <v>103</v>
      </c>
      <c r="M382" s="243">
        <v>103</v>
      </c>
      <c r="N382" s="243">
        <v>100</v>
      </c>
      <c r="O382" s="354" t="s">
        <v>62</v>
      </c>
      <c r="P382" s="98" t="s">
        <v>63</v>
      </c>
      <c r="Q382" s="238">
        <v>2288.15</v>
      </c>
      <c r="R382" s="98" t="s">
        <v>24</v>
      </c>
      <c r="S382" s="98" t="s">
        <v>25</v>
      </c>
      <c r="T382" s="210" t="s">
        <v>1417</v>
      </c>
      <c r="U382" s="206" t="s">
        <v>1417</v>
      </c>
      <c r="V382" s="98" t="s">
        <v>613</v>
      </c>
    </row>
    <row r="383" spans="1:22" s="189" customFormat="1" ht="24">
      <c r="A383" s="103" t="s">
        <v>875</v>
      </c>
      <c r="B383" s="103" t="s">
        <v>807</v>
      </c>
      <c r="C383" s="242" t="s">
        <v>1300</v>
      </c>
      <c r="D383" s="242" t="s">
        <v>1300</v>
      </c>
      <c r="E383" s="206" t="s">
        <v>1289</v>
      </c>
      <c r="F383" s="206" t="s">
        <v>1289</v>
      </c>
      <c r="G383" s="242" t="s">
        <v>1300</v>
      </c>
      <c r="H383" s="242" t="s">
        <v>1300</v>
      </c>
      <c r="I383" s="242" t="s">
        <v>1300</v>
      </c>
      <c r="J383" s="270" t="s">
        <v>18</v>
      </c>
      <c r="K383" s="270" t="s">
        <v>19</v>
      </c>
      <c r="L383" s="327">
        <v>132</v>
      </c>
      <c r="M383" s="327">
        <v>132</v>
      </c>
      <c r="N383" s="103">
        <v>100</v>
      </c>
      <c r="O383" s="326" t="s">
        <v>63</v>
      </c>
      <c r="P383" s="242" t="s">
        <v>1300</v>
      </c>
      <c r="Q383" s="328">
        <v>635</v>
      </c>
      <c r="R383" s="270" t="s">
        <v>210</v>
      </c>
      <c r="S383" s="242" t="s">
        <v>1300</v>
      </c>
      <c r="T383" s="242" t="s">
        <v>1300</v>
      </c>
      <c r="U383" s="242" t="s">
        <v>1300</v>
      </c>
      <c r="V383" s="206" t="s">
        <v>1417</v>
      </c>
    </row>
    <row r="384" spans="1:22" s="189" customFormat="1" ht="24">
      <c r="A384" s="325" t="s">
        <v>1415</v>
      </c>
      <c r="B384" s="98" t="s">
        <v>1309</v>
      </c>
      <c r="C384" s="98" t="s">
        <v>1495</v>
      </c>
      <c r="D384" s="206" t="s">
        <v>1289</v>
      </c>
      <c r="E384" s="206" t="s">
        <v>1289</v>
      </c>
      <c r="F384" s="206" t="s">
        <v>1289</v>
      </c>
      <c r="G384" s="206" t="s">
        <v>1289</v>
      </c>
      <c r="H384" s="206" t="s">
        <v>1418</v>
      </c>
      <c r="I384" s="103" t="s">
        <v>1496</v>
      </c>
      <c r="J384" s="103" t="s">
        <v>18</v>
      </c>
      <c r="K384" s="103" t="s">
        <v>19</v>
      </c>
      <c r="L384" s="103">
        <v>389</v>
      </c>
      <c r="M384" s="103">
        <v>189</v>
      </c>
      <c r="N384" s="206" t="s">
        <v>1289</v>
      </c>
      <c r="O384" s="354" t="s">
        <v>62</v>
      </c>
      <c r="P384" s="206" t="s">
        <v>1289</v>
      </c>
      <c r="Q384" s="238">
        <v>1862.4375</v>
      </c>
      <c r="R384" s="206" t="s">
        <v>1289</v>
      </c>
      <c r="S384" s="98" t="s">
        <v>25</v>
      </c>
      <c r="T384" s="206" t="s">
        <v>1289</v>
      </c>
      <c r="U384" s="325" t="s">
        <v>1429</v>
      </c>
      <c r="V384" s="325" t="s">
        <v>1497</v>
      </c>
    </row>
    <row r="385" spans="1:22" s="189" customFormat="1" ht="48">
      <c r="A385" s="98" t="s">
        <v>755</v>
      </c>
      <c r="B385" s="98" t="s">
        <v>1243</v>
      </c>
      <c r="C385" s="98" t="s">
        <v>100</v>
      </c>
      <c r="D385" s="98" t="s">
        <v>756</v>
      </c>
      <c r="E385" s="206" t="s">
        <v>1289</v>
      </c>
      <c r="F385" s="206" t="s">
        <v>1289</v>
      </c>
      <c r="G385" s="242" t="s">
        <v>11</v>
      </c>
      <c r="H385" s="98" t="s">
        <v>757</v>
      </c>
      <c r="I385" s="103" t="s">
        <v>812</v>
      </c>
      <c r="J385" s="292" t="s">
        <v>18</v>
      </c>
      <c r="K385" s="292" t="s">
        <v>612</v>
      </c>
      <c r="L385" s="243">
        <v>320</v>
      </c>
      <c r="M385" s="243">
        <v>290</v>
      </c>
      <c r="N385" s="243">
        <v>90.625</v>
      </c>
      <c r="O385" s="354" t="s">
        <v>62</v>
      </c>
      <c r="P385" s="98" t="s">
        <v>62</v>
      </c>
      <c r="Q385" s="238">
        <v>354.79</v>
      </c>
      <c r="R385" s="98" t="s">
        <v>24</v>
      </c>
      <c r="S385" s="98" t="s">
        <v>31</v>
      </c>
      <c r="T385" s="210" t="s">
        <v>1417</v>
      </c>
      <c r="U385" s="206" t="s">
        <v>1417</v>
      </c>
      <c r="V385" s="335" t="s">
        <v>750</v>
      </c>
    </row>
    <row r="386" spans="1:22" s="189" customFormat="1" ht="48">
      <c r="A386" s="322" t="s">
        <v>1264</v>
      </c>
      <c r="B386" s="98" t="s">
        <v>1243</v>
      </c>
      <c r="C386" s="98" t="s">
        <v>100</v>
      </c>
      <c r="D386" s="103" t="s">
        <v>1265</v>
      </c>
      <c r="E386" s="206" t="s">
        <v>1289</v>
      </c>
      <c r="F386" s="206" t="s">
        <v>1289</v>
      </c>
      <c r="G386" s="242" t="s">
        <v>11</v>
      </c>
      <c r="H386" s="206" t="s">
        <v>1418</v>
      </c>
      <c r="I386" s="103" t="s">
        <v>770</v>
      </c>
      <c r="J386" s="98" t="s">
        <v>18</v>
      </c>
      <c r="K386" s="98" t="s">
        <v>883</v>
      </c>
      <c r="L386" s="243">
        <v>300</v>
      </c>
      <c r="M386" s="243">
        <v>300</v>
      </c>
      <c r="N386" s="243">
        <v>100</v>
      </c>
      <c r="O386" s="326" t="s">
        <v>63</v>
      </c>
      <c r="P386" s="206" t="s">
        <v>1289</v>
      </c>
      <c r="Q386" s="272" t="s">
        <v>1585</v>
      </c>
      <c r="R386" s="98" t="s">
        <v>24</v>
      </c>
      <c r="S386" s="325" t="s">
        <v>1422</v>
      </c>
      <c r="T386" s="210" t="s">
        <v>1417</v>
      </c>
      <c r="U386" s="206" t="s">
        <v>1417</v>
      </c>
      <c r="V386" s="206" t="s">
        <v>1417</v>
      </c>
    </row>
    <row r="387" spans="1:22" s="189" customFormat="1" ht="24">
      <c r="A387" s="103" t="s">
        <v>205</v>
      </c>
      <c r="B387" s="98" t="s">
        <v>966</v>
      </c>
      <c r="C387" s="242" t="s">
        <v>167</v>
      </c>
      <c r="D387" s="103" t="s">
        <v>206</v>
      </c>
      <c r="E387" s="206" t="s">
        <v>1289</v>
      </c>
      <c r="F387" s="206" t="s">
        <v>1289</v>
      </c>
      <c r="G387" s="103" t="s">
        <v>10</v>
      </c>
      <c r="H387" s="206" t="s">
        <v>1418</v>
      </c>
      <c r="I387" s="103" t="s">
        <v>13</v>
      </c>
      <c r="J387" s="103" t="s">
        <v>18</v>
      </c>
      <c r="K387" s="103" t="s">
        <v>612</v>
      </c>
      <c r="L387" s="251">
        <v>352</v>
      </c>
      <c r="M387" s="251">
        <v>282</v>
      </c>
      <c r="N387" s="103">
        <v>80</v>
      </c>
      <c r="O387" s="354" t="s">
        <v>62</v>
      </c>
      <c r="P387" s="98" t="s">
        <v>62</v>
      </c>
      <c r="Q387" s="252">
        <v>28497.919999999998</v>
      </c>
      <c r="R387" s="103" t="s">
        <v>24</v>
      </c>
      <c r="S387" s="103" t="s">
        <v>37</v>
      </c>
      <c r="T387" s="325" t="s">
        <v>967</v>
      </c>
      <c r="U387" s="206" t="s">
        <v>1417</v>
      </c>
      <c r="V387" s="236" t="s">
        <v>1417</v>
      </c>
    </row>
    <row r="388" spans="1:22" s="189" customFormat="1" ht="84">
      <c r="A388" s="322" t="s">
        <v>1269</v>
      </c>
      <c r="B388" s="98" t="s">
        <v>1243</v>
      </c>
      <c r="C388" s="206" t="s">
        <v>1289</v>
      </c>
      <c r="D388" s="103" t="s">
        <v>1270</v>
      </c>
      <c r="E388" s="206" t="s">
        <v>1289</v>
      </c>
      <c r="F388" s="206" t="s">
        <v>1289</v>
      </c>
      <c r="G388" s="242" t="s">
        <v>11</v>
      </c>
      <c r="H388" s="206" t="s">
        <v>1418</v>
      </c>
      <c r="I388" s="103" t="s">
        <v>1029</v>
      </c>
      <c r="J388" s="98" t="s">
        <v>18</v>
      </c>
      <c r="K388" s="98" t="s">
        <v>1060</v>
      </c>
      <c r="L388" s="243">
        <v>23000</v>
      </c>
      <c r="M388" s="243">
        <v>17000</v>
      </c>
      <c r="N388" s="243">
        <v>73.91304347826086</v>
      </c>
      <c r="O388" s="354" t="s">
        <v>62</v>
      </c>
      <c r="P388" s="206" t="s">
        <v>1289</v>
      </c>
      <c r="Q388" s="272" t="s">
        <v>1586</v>
      </c>
      <c r="R388" s="98" t="s">
        <v>24</v>
      </c>
      <c r="S388" s="98" t="s">
        <v>25</v>
      </c>
      <c r="T388" s="210" t="s">
        <v>1417</v>
      </c>
      <c r="U388" s="206" t="s">
        <v>1417</v>
      </c>
      <c r="V388" s="335" t="s">
        <v>1271</v>
      </c>
    </row>
    <row r="389" spans="1:22" s="189" customFormat="1" ht="96">
      <c r="A389" s="98" t="s">
        <v>1068</v>
      </c>
      <c r="B389" s="98" t="s">
        <v>1031</v>
      </c>
      <c r="C389" s="98" t="s">
        <v>371</v>
      </c>
      <c r="D389" s="98" t="s">
        <v>1069</v>
      </c>
      <c r="E389" s="330" t="s">
        <v>1299</v>
      </c>
      <c r="F389" s="206" t="s">
        <v>1289</v>
      </c>
      <c r="G389" s="242" t="s">
        <v>10</v>
      </c>
      <c r="H389" s="206" t="s">
        <v>1418</v>
      </c>
      <c r="I389" s="103" t="s">
        <v>812</v>
      </c>
      <c r="J389" s="98" t="s">
        <v>18</v>
      </c>
      <c r="K389" s="98" t="s">
        <v>883</v>
      </c>
      <c r="L389" s="243">
        <v>300000</v>
      </c>
      <c r="M389" s="243">
        <v>150000</v>
      </c>
      <c r="N389" s="103">
        <v>50</v>
      </c>
      <c r="O389" s="354" t="s">
        <v>62</v>
      </c>
      <c r="P389" s="98" t="s">
        <v>63</v>
      </c>
      <c r="Q389" s="243" t="s">
        <v>1551</v>
      </c>
      <c r="R389" s="98" t="s">
        <v>24</v>
      </c>
      <c r="S389" s="325" t="s">
        <v>1422</v>
      </c>
      <c r="T389" s="325">
        <v>2014</v>
      </c>
      <c r="U389" s="98">
        <v>2014</v>
      </c>
      <c r="V389" s="244" t="s">
        <v>1061</v>
      </c>
    </row>
    <row r="390" spans="1:22" s="189" customFormat="1" ht="24">
      <c r="A390" s="98" t="s">
        <v>954</v>
      </c>
      <c r="B390" s="98" t="s">
        <v>930</v>
      </c>
      <c r="C390" s="242" t="s">
        <v>1300</v>
      </c>
      <c r="D390" s="242" t="s">
        <v>1300</v>
      </c>
      <c r="E390" s="206" t="s">
        <v>1289</v>
      </c>
      <c r="F390" s="206" t="s">
        <v>1289</v>
      </c>
      <c r="G390" s="242" t="s">
        <v>1300</v>
      </c>
      <c r="H390" s="242" t="s">
        <v>1300</v>
      </c>
      <c r="I390" s="242" t="s">
        <v>1300</v>
      </c>
      <c r="J390" s="98" t="s">
        <v>18</v>
      </c>
      <c r="K390" s="98" t="s">
        <v>883</v>
      </c>
      <c r="L390" s="206" t="s">
        <v>1417</v>
      </c>
      <c r="M390" s="243">
        <v>2026</v>
      </c>
      <c r="N390" s="206" t="s">
        <v>1417</v>
      </c>
      <c r="O390" s="326" t="s">
        <v>63</v>
      </c>
      <c r="P390" s="242" t="s">
        <v>1300</v>
      </c>
      <c r="Q390" s="251" t="s">
        <v>1587</v>
      </c>
      <c r="R390" s="270" t="s">
        <v>210</v>
      </c>
      <c r="S390" s="242" t="s">
        <v>1300</v>
      </c>
      <c r="T390" s="325" t="s">
        <v>1300</v>
      </c>
      <c r="U390" s="242" t="s">
        <v>1300</v>
      </c>
      <c r="V390" s="332" t="s">
        <v>937</v>
      </c>
    </row>
    <row r="391" spans="1:22" s="189" customFormat="1" ht="24">
      <c r="A391" s="98" t="s">
        <v>396</v>
      </c>
      <c r="B391" s="98" t="s">
        <v>1107</v>
      </c>
      <c r="C391" s="242" t="s">
        <v>1300</v>
      </c>
      <c r="D391" s="242" t="s">
        <v>1300</v>
      </c>
      <c r="E391" s="206" t="s">
        <v>1289</v>
      </c>
      <c r="F391" s="206" t="s">
        <v>1289</v>
      </c>
      <c r="G391" s="242" t="s">
        <v>1300</v>
      </c>
      <c r="H391" s="242" t="s">
        <v>1300</v>
      </c>
      <c r="I391" s="242" t="s">
        <v>1300</v>
      </c>
      <c r="J391" s="103" t="s">
        <v>18</v>
      </c>
      <c r="K391" s="103" t="s">
        <v>1112</v>
      </c>
      <c r="L391" s="243">
        <v>46</v>
      </c>
      <c r="M391" s="243">
        <v>9</v>
      </c>
      <c r="N391" s="103">
        <v>20</v>
      </c>
      <c r="O391" s="326" t="s">
        <v>63</v>
      </c>
      <c r="P391" s="206" t="s">
        <v>1289</v>
      </c>
      <c r="Q391" s="287">
        <v>60</v>
      </c>
      <c r="R391" s="270" t="s">
        <v>210</v>
      </c>
      <c r="S391" s="242" t="s">
        <v>1300</v>
      </c>
      <c r="T391" s="325" t="s">
        <v>1300</v>
      </c>
      <c r="U391" s="242" t="s">
        <v>1300</v>
      </c>
      <c r="V391" s="206" t="s">
        <v>1417</v>
      </c>
    </row>
    <row r="392" spans="1:22" s="189" customFormat="1" ht="60">
      <c r="A392" s="296" t="s">
        <v>397</v>
      </c>
      <c r="B392" s="98" t="s">
        <v>1107</v>
      </c>
      <c r="C392" s="242" t="s">
        <v>167</v>
      </c>
      <c r="D392" s="103" t="s">
        <v>398</v>
      </c>
      <c r="E392" s="206" t="s">
        <v>1289</v>
      </c>
      <c r="F392" s="206" t="s">
        <v>1289</v>
      </c>
      <c r="G392" s="103" t="s">
        <v>1111</v>
      </c>
      <c r="H392" s="103" t="s">
        <v>399</v>
      </c>
      <c r="I392" s="103" t="s">
        <v>14</v>
      </c>
      <c r="J392" s="103" t="s">
        <v>18</v>
      </c>
      <c r="K392" s="103" t="s">
        <v>19</v>
      </c>
      <c r="L392" s="251">
        <v>50</v>
      </c>
      <c r="M392" s="251">
        <v>50</v>
      </c>
      <c r="N392" s="103">
        <v>100</v>
      </c>
      <c r="O392" s="354" t="s">
        <v>62</v>
      </c>
      <c r="P392" s="98" t="s">
        <v>63</v>
      </c>
      <c r="Q392" s="252">
        <v>240</v>
      </c>
      <c r="R392" s="103" t="s">
        <v>24</v>
      </c>
      <c r="S392" s="98" t="s">
        <v>25</v>
      </c>
      <c r="T392" s="210" t="s">
        <v>1417</v>
      </c>
      <c r="U392" s="206" t="s">
        <v>1417</v>
      </c>
      <c r="V392" s="329" t="s">
        <v>1108</v>
      </c>
    </row>
    <row r="393" spans="1:22" s="189" customFormat="1" ht="48">
      <c r="A393" s="98" t="s">
        <v>758</v>
      </c>
      <c r="B393" s="98" t="s">
        <v>1243</v>
      </c>
      <c r="C393" s="206" t="s">
        <v>1289</v>
      </c>
      <c r="D393" s="98" t="s">
        <v>759</v>
      </c>
      <c r="E393" s="206" t="s">
        <v>1289</v>
      </c>
      <c r="F393" s="206" t="s">
        <v>1289</v>
      </c>
      <c r="G393" s="242" t="s">
        <v>11</v>
      </c>
      <c r="H393" s="98" t="s">
        <v>760</v>
      </c>
      <c r="I393" s="217" t="s">
        <v>1289</v>
      </c>
      <c r="J393" s="292" t="s">
        <v>18</v>
      </c>
      <c r="K393" s="292" t="s">
        <v>19</v>
      </c>
      <c r="L393" s="243">
        <v>22</v>
      </c>
      <c r="M393" s="243">
        <v>22</v>
      </c>
      <c r="N393" s="243">
        <v>100</v>
      </c>
      <c r="O393" s="103" t="s">
        <v>63</v>
      </c>
      <c r="P393" s="98" t="s">
        <v>63</v>
      </c>
      <c r="Q393" s="238">
        <v>1954.92</v>
      </c>
      <c r="R393" s="98" t="s">
        <v>24</v>
      </c>
      <c r="S393" s="98" t="s">
        <v>25</v>
      </c>
      <c r="T393" s="210" t="s">
        <v>1417</v>
      </c>
      <c r="U393" s="206" t="s">
        <v>1417</v>
      </c>
      <c r="V393" s="335" t="s">
        <v>659</v>
      </c>
    </row>
  </sheetData>
  <protectedRanges>
    <protectedRange sqref="T7:U8" name="Range1_3_4_1_2"/>
    <protectedRange sqref="T9:T12 U11:U12" name="Range1_3_4_1_3"/>
    <protectedRange sqref="T17" name="Range2_3_3_1_1"/>
    <protectedRange sqref="T13:U16" name="Range1_3_4_1_4"/>
    <protectedRange sqref="T18:U20" name="Range1_3_4_1_5"/>
    <protectedRange sqref="T26:U26" name="Range1_3_4_1_6"/>
    <protectedRange sqref="T32:T35 U32:U36" name="Range1_3_4_1_7"/>
    <protectedRange sqref="C32 C35:C36" name="Range1_3_5_2"/>
    <protectedRange sqref="V48 A48 J48:M48 C48:D48 F48:G48 Q48:S48" name="Range1_3_1_1"/>
    <protectedRange sqref="U41 T46 T48 T50:T53 T38:U39 U43:U53" name="Range1_3_4_1_8"/>
    <protectedRange sqref="A43" name="Range1_3_1_1_1_2"/>
    <protectedRange sqref="J43:M43 T43 C43:H43 V43 Q43:R43" name="Range1_3_1_3_1"/>
    <protectedRange sqref="D38:D39" name="Range1_1_4_1"/>
    <protectedRange sqref="H38:H39" name="Range1_2_3_1"/>
    <protectedRange sqref="L38:L39" name="Range1_3_31_1"/>
    <protectedRange sqref="M38:M39" name="Range1_3_32_1"/>
    <protectedRange sqref="T54:U55" name="Range1_3_4_1_9"/>
    <protectedRange sqref="U56" name="Range1_3_4_1_10"/>
    <protectedRange sqref="T59:T60 U57:U63" name="Range1_3_4_1_11"/>
    <protectedRange sqref="A58" name="Range1_3_6_1"/>
    <protectedRange sqref="J58:M58 C58:H58 V58 Q58:T58" name="Range1_3_7_1"/>
    <protectedRange sqref="T72:U72" name="Range1_3_4_1_12"/>
    <protectedRange sqref="T73:U75" name="Range1_3_4_1_13"/>
    <protectedRange sqref="T76:U83" name="Range1_3_4_1_14"/>
    <protectedRange sqref="T84:U93" name="Range1_3_4_1_15"/>
    <protectedRange sqref="T94:U94" name="Range1_3_4_1_16"/>
    <protectedRange sqref="T95:U95" name="Range1_3_4_1_17"/>
    <protectedRange sqref="T96:U97" name="Range1_3_4_1_18"/>
    <protectedRange sqref="T98:U99" name="Range1_3_4_1_19"/>
    <protectedRange sqref="T101:U104" name="Range1_3_4_1_20"/>
    <protectedRange sqref="T105:U105" name="Range1_3_4_1_21"/>
    <protectedRange sqref="T106:U108" name="Range1_3_4_1_22"/>
    <protectedRange sqref="T109:U115" name="Range1_3_4_1_23"/>
    <protectedRange sqref="T116:U116" name="Range1_3_4_1_24"/>
    <protectedRange sqref="U118:U122" name="Range1_3_4_1_25"/>
    <protectedRange sqref="U123" name="Range1_3_4_1_26"/>
    <protectedRange sqref="U124:U128" name="Range1_3_4_1_27"/>
    <protectedRange sqref="U129:U132" name="Range1_3_4_1_28"/>
    <protectedRange sqref="U133:U134" name="Range1_3_4_1_29"/>
    <protectedRange sqref="U135:U138" name="Range1_3_4_1_30"/>
    <protectedRange sqref="U139 T142:U142" name="Range1_3_4_1_31"/>
    <protectedRange sqref="T155:U159" name="Range1_3_4_1_32"/>
    <protectedRange sqref="T160:U160" name="Range1_3_4_1_33"/>
    <protectedRange sqref="T161:T163 U161:U162" name="Range1_3_4_1_34"/>
    <protectedRange sqref="T164:T167 U164:U166 U168 T170:U170" name="Range1_3_4_1_35"/>
    <protectedRange sqref="T173:T176 T171 U171:U175 U177" name="Range1_3_4_1_36"/>
    <protectedRange sqref="E171" name="Range1_3_13"/>
    <protectedRange sqref="A177" name="Range2_3_6"/>
    <protectedRange sqref="R177 D177" name="Range2_3_7"/>
    <protectedRange sqref="C177 J177:M177 G177" name="Range1_3_14"/>
    <protectedRange sqref="E178 C178 G178" name="Range1_3_4_1_1_1"/>
    <protectedRange sqref="T177" name="Range2_3_3_1_1_1"/>
    <protectedRange sqref="T184:U184 U188:U191" name="Range1_3_4_1_37"/>
    <protectedRange sqref="E179:E180 C179:C180 G179:G180" name="Range1_3_4_1_1_2"/>
    <protectedRange sqref="C181:C182 E181:G182" name="Range1_3_1_4"/>
    <protectedRange sqref="C188 E188" name="Range1_3_2_1_1_2"/>
    <protectedRange sqref="E190 C190" name="Range1_3_3_1"/>
    <protectedRange sqref="E191 C191" name="Range1_3_5_1_1"/>
    <protectedRange sqref="U193" name="Range1_3_4_1_38"/>
    <protectedRange sqref="T194:U194" name="Range1_3_4_1_39"/>
    <protectedRange sqref="T195:U195" name="Range1_3_4_1_40"/>
    <protectedRange sqref="T201:U201" name="Range1_3_4_1_41"/>
    <protectedRange sqref="G198:G199" name="Range1_3_15"/>
    <protectedRange sqref="T202:U204" name="Range1_3_4_1_42"/>
    <protectedRange sqref="T206:U206" name="Range1_3_4_1_43"/>
    <protectedRange sqref="V206 J206:K206 C206" name="Range1_3_18_1"/>
    <protectedRange sqref="T207:U207" name="Range1_3_4_1_44"/>
    <protectedRange sqref="C207 H207" name="Range1_3_18_2"/>
    <protectedRange sqref="U209:U210" name="Range1_3_4_1_45"/>
    <protectedRange sqref="U212" name="Range1_3_4_1_46"/>
    <protectedRange sqref="C211" name="Range1_3_19_1"/>
    <protectedRange sqref="A213" name="Range2_3_11_1"/>
    <protectedRange sqref="G214 E212 C212 C214 E214 H212" name="Range1_3_20_1"/>
    <protectedRange sqref="F213 J213:L213 T213:V213 Q213:R213" name="Range2_3_12_1"/>
    <protectedRange sqref="E213 C213" name="Range1_3_1_6_1"/>
    <protectedRange sqref="U215:U218" name="Range1_3_4_1_47"/>
    <protectedRange sqref="H216" name="Range1_3_20_2"/>
    <protectedRange sqref="A215" name="Range1_3"/>
    <protectedRange sqref="A216" name="Range1_2_2"/>
    <protectedRange sqref="A217" name="Range1_3_21_1"/>
    <protectedRange sqref="D215" name="Range1_1_3"/>
    <protectedRange sqref="D216" name="Range1_1_1_1"/>
    <protectedRange sqref="D217" name="Range1_4_2"/>
    <protectedRange sqref="T219:U219" name="Range1_3_4_1_48"/>
    <protectedRange sqref="U220:U221" name="Range1_3_4_1_49"/>
    <protectedRange sqref="A221" name="Range1_5_1"/>
    <protectedRange sqref="C220:C221" name="Range1_3_22_1"/>
    <protectedRange sqref="D221" name="Range1_1_2_1"/>
    <protectedRange sqref="T229:U232" name="Range1_3_4_1_50"/>
    <protectedRange sqref="A228" name="Range1_3_23_1"/>
    <protectedRange sqref="J228:K228" name="Range1_3_24_1"/>
    <protectedRange sqref="M228" name="Range1_3_25_1"/>
    <protectedRange sqref="Q228" name="Range1_3_26_1"/>
    <protectedRange sqref="V228" name="Range1_3_27_1"/>
    <protectedRange sqref="J231:K232 D231:D232" name="Range1_3_28_1"/>
    <protectedRange sqref="T233:U233" name="Range1_3_4_1_51"/>
    <protectedRange sqref="J233:K233" name="Range1_3_28_2"/>
    <protectedRange sqref="T234:U235" name="Range1_3_4_1_52"/>
    <protectedRange sqref="J234:K234 H235" name="Range1_3_28_3"/>
    <protectedRange sqref="T237:U237" name="Range1_3_4_1_53"/>
    <protectedRange sqref="A237" name="Range1_7_1"/>
    <protectedRange sqref="D237" name="Range1_1_4_2"/>
    <protectedRange sqref="H237" name="Range1_2_3_2"/>
    <protectedRange sqref="L237" name="Range1_3_31_2"/>
    <protectedRange sqref="M237" name="Range1_3_32_2"/>
    <protectedRange sqref="V237 R237" name="Range1_3_33_1"/>
    <protectedRange sqref="Q237" name="Range1_3_30_1"/>
    <protectedRange sqref="T238:U239" name="Range1_3_4_1_54"/>
    <protectedRange sqref="A238:A239" name="Range1_7_2"/>
    <protectedRange sqref="D238:D239" name="Range1_1_4_3"/>
    <protectedRange sqref="H238:H239" name="Range1_2_3_3"/>
    <protectedRange sqref="L238:L239" name="Range1_3_31_3"/>
    <protectedRange sqref="M238:M239" name="Range1_3_32_3"/>
    <protectedRange sqref="V238:V239 P239:Q239 Q238 R238:R239" name="Range1_3_33_2"/>
    <protectedRange sqref="Q238:Q239" name="Range1_3_30_2"/>
    <protectedRange sqref="T240:U241" name="Range1_3_4_1_55"/>
    <protectedRange sqref="A240:A241" name="Range1_7_3"/>
    <protectedRange sqref="D240:D241" name="Range1_1_4_4"/>
    <protectedRange sqref="H240:H241" name="Range1_2_3_4"/>
    <protectedRange sqref="L240:L241" name="Range1_3_31_4"/>
    <protectedRange sqref="M240:M241" name="Range1_3_32_4"/>
    <protectedRange sqref="V240:V241 Q240:R241" name="Range1_3_33_3"/>
    <protectedRange sqref="Q240:Q241" name="Range1_3_30_3"/>
    <protectedRange sqref="T242:U246" name="Range1_3_4_1_56"/>
    <protectedRange sqref="A242:A246" name="Range1_7_4"/>
    <protectedRange sqref="D242:D246" name="Range1_1_4_5"/>
    <protectedRange sqref="H242:H243 H245" name="Range1_2_3_5"/>
    <protectedRange sqref="L242:L246" name="Range1_3_31_5"/>
    <protectedRange sqref="M242:M246" name="Range1_3_32_5"/>
    <protectedRange sqref="V242:V246 P245:Q245 Q246 Q242:Q244 R242:R246" name="Range1_3_33_4"/>
    <protectedRange sqref="Q242:Q246" name="Range1_3_30_4"/>
    <protectedRange sqref="T247:U247" name="Range1_3_4_1_57"/>
    <protectedRange sqref="A247" name="Range1_7_5"/>
    <protectedRange sqref="F247" name="Range1_1_4_6"/>
    <protectedRange sqref="L247" name="Range1_3_31_6"/>
    <protectedRange sqref="M247" name="Range1_3_32_6"/>
    <protectedRange sqref="V247 Q247:R247" name="Range1_3_33_5"/>
    <protectedRange sqref="Q247" name="Range1_3_30_5"/>
    <protectedRange sqref="T248:U249" name="Range1_3_4_1_58"/>
    <protectedRange sqref="A248:A249" name="Range1_7_6"/>
    <protectedRange sqref="D248:D249" name="Range1_1_4_7"/>
    <protectedRange sqref="H248" name="Range1_2_3_6"/>
    <protectedRange sqref="L248:L249" name="Range1_3_31_7"/>
    <protectedRange sqref="M248:M249" name="Range1_3_32_7"/>
    <protectedRange sqref="V248:V249 Q248:S249" name="Range1_3_33_6"/>
    <protectedRange sqref="Q248:Q249" name="Range1_3_30_6"/>
    <protectedRange sqref="T250:U253" name="Range1_3_4_1_59"/>
    <protectedRange sqref="A250:A253" name="Range1_7_7"/>
    <protectedRange sqref="D250:D253" name="Range1_1_4_8"/>
    <protectedRange sqref="H250:H253" name="Range1_2_3_7"/>
    <protectedRange sqref="L250:L253" name="Range1_3_31_8"/>
    <protectedRange sqref="M250:M253" name="Range1_3_32_8"/>
    <protectedRange sqref="V250:V253 P250:Q252 Q253 R250:S253" name="Range1_3_33_7"/>
    <protectedRange sqref="Q250:Q253" name="Range1_3_30_7"/>
    <protectedRange sqref="T254:U254" name="Range1_3_4_1_60"/>
    <protectedRange sqref="A254" name="Range1_7_8"/>
    <protectedRange sqref="D254" name="Range1_1_4_9"/>
    <protectedRange sqref="H254" name="Range1_2_3_8"/>
    <protectedRange sqref="L254" name="Range1_3_31_9"/>
    <protectedRange sqref="M254" name="Range1_3_32_9"/>
    <protectedRange sqref="V254 Q254:S254" name="Range1_3_33_8"/>
    <protectedRange sqref="Q254" name="Range1_3_30_8"/>
    <protectedRange sqref="T255:U255" name="Range1_3_4_1_61"/>
    <protectedRange sqref="A255" name="Range1_7_9"/>
    <protectedRange sqref="D255" name="Range1_1_4_10"/>
    <protectedRange sqref="H255" name="Range1_2_3_9"/>
    <protectedRange sqref="L255" name="Range1_3_31_10"/>
    <protectedRange sqref="M255" name="Range1_3_32_10"/>
    <protectedRange sqref="V255 Q255:S255" name="Range1_3_33_9"/>
    <protectedRange sqref="Q255" name="Range1_3_30_9"/>
    <protectedRange sqref="T256:U256" name="Range1_3_4_1_62"/>
    <protectedRange sqref="A256" name="Range1_7_10"/>
    <protectedRange sqref="D256" name="Range1_1_4_11"/>
    <protectedRange sqref="H256" name="Range1_2_3_10"/>
    <protectedRange sqref="L256" name="Range1_3_31_11"/>
    <protectedRange sqref="M256" name="Range1_3_32_11"/>
    <protectedRange sqref="V256 Q256:S256" name="Range1_3_33_10"/>
    <protectedRange sqref="Q256" name="Range1_3_30_10"/>
    <protectedRange sqref="T257:U258" name="Range1_3_4_1_63"/>
    <protectedRange sqref="A257:A258" name="Range1_7_11"/>
    <protectedRange sqref="D257:D258" name="Range1_1_4_12"/>
    <protectedRange sqref="H257" name="Range1_2_3_11"/>
    <protectedRange sqref="L257:L258" name="Range1_3_31_12"/>
    <protectedRange sqref="M257:M258" name="Range1_3_32_12"/>
    <protectedRange sqref="V257:V258 Q257:S258" name="Range1_3_33_11"/>
    <protectedRange sqref="Q257:Q258" name="Range1_3_30_11"/>
    <protectedRange sqref="T259:U265" name="Range1_3_4_1_64"/>
    <protectedRange sqref="A259:A265" name="Range1_7_12"/>
    <protectedRange sqref="D259:D265" name="Range1_1_4_13"/>
    <protectedRange sqref="H259 H264" name="Range1_2_3_12"/>
    <protectedRange sqref="L259:L265" name="Range1_3_31_13"/>
    <protectedRange sqref="M259:M265" name="Range1_3_32_13"/>
    <protectedRange sqref="V259:V265 Q259:S265" name="Range1_3_33_12"/>
    <protectedRange sqref="Q259:Q265" name="Range1_3_30_12"/>
    <protectedRange sqref="T266:U268" name="Range1_3_4_1_65"/>
    <protectedRange sqref="A266:A268" name="Range1_7_13"/>
    <protectedRange sqref="D266:D268" name="Range1_1_4_14"/>
    <protectedRange sqref="H266:H268" name="Range1_2_3_13"/>
    <protectedRange sqref="L266:L268" name="Range1_3_31_14"/>
    <protectedRange sqref="M266:M268 N268" name="Range1_3_32_14"/>
    <protectedRange sqref="V266:V268 P267:Q267 Q266 R266:S267 Q268:R268" name="Range1_3_33_13"/>
    <protectedRange sqref="Q266:Q268" name="Range1_3_30_13"/>
    <protectedRange sqref="T269:U271" name="Range1_3_4_1_66"/>
    <protectedRange sqref="A269:A271" name="Range1_7_14"/>
    <protectedRange sqref="D269:D271" name="Range1_1_4_15"/>
    <protectedRange sqref="H269" name="Range1_2_3_14"/>
    <protectedRange sqref="L269:L271" name="Range1_3_31_15"/>
    <protectedRange sqref="M269:M271 N269" name="Range1_3_32_15"/>
    <protectedRange sqref="V269:V271 S270 P270:Q270 Q271:R271 Q269:S269" name="Range1_3_33_14"/>
    <protectedRange sqref="Q269:Q271" name="Range1_3_30_14"/>
    <protectedRange sqref="U273 U277 U280 T280:T282" name="Range1_3_4_1_67"/>
    <protectedRange sqref="H281 H283" name="Range1_2_1_1"/>
    <protectedRange sqref="L280" name="Range1_3_31_16"/>
    <protectedRange sqref="M280" name="Range1_3_32_16"/>
    <protectedRange sqref="R280 V280" name="Range1_3_33_15"/>
    <protectedRange sqref="A273" name="Range2_3_16"/>
    <protectedRange sqref="A272" name="Range1_3_2_4_2"/>
    <protectedRange sqref="R273 O273 D273 T273 J273:M273" name="Range2_3_16_1"/>
    <protectedRange sqref="C273:C276 E274:E275 G273" name="Range1_3_34_1"/>
    <protectedRange sqref="R272 T272:V272 J272 V273 C272:F272 L272:M272" name="Range1_3_2_5_1"/>
    <protectedRange sqref="E276" name="Range1_3_3_2_1"/>
    <protectedRange sqref="V276:V277" name="Range1_3_2_4_1_1"/>
    <protectedRange sqref="E278 C283 G281 E282:E283 C278:C281" name="Range1_3_35_1"/>
    <protectedRange sqref="E279 C279" name="Range1_3_1_8"/>
    <protectedRange sqref="C277 E277" name="Range1_3_2_1_1_1_1"/>
    <protectedRange sqref="E282" name="Range1_3_2_2_1_1_1"/>
    <protectedRange sqref="C282 E282" name="Range1_3_1_1_1_1_1_1"/>
    <protectedRange sqref="E280" name="Range1_3_2_3_1_1"/>
    <protectedRange sqref="T284:U287" name="Range1_3_4_1_68"/>
    <protectedRange sqref="T288:U288" name="Range1_3_4_1_69"/>
    <protectedRange sqref="T290:U290 T289" name="Range1_3_4_1_70"/>
    <protectedRange sqref="T291:U293" name="Range1_3_4_1_71"/>
    <protectedRange sqref="T294:U294" name="Range1_3_4_1_72"/>
    <protectedRange sqref="T296:U299" name="Range1_3_4_1_73"/>
    <protectedRange sqref="T300:U301" name="Range1_3_4_1_74"/>
    <protectedRange sqref="T302:U302" name="Range1_3_4_1_75"/>
    <protectedRange sqref="T303:U303" name="Range1_3_4_1_76"/>
    <protectedRange sqref="A304:A305 C304:D305 F304:H305 J304:M305 V304:V305 Q304:R305" name="Range1_14_1_2"/>
    <protectedRange sqref="T304:U305" name="Range1_3_4_1_77"/>
    <protectedRange sqref="A306 F306:H306 J306:M306 V306 C306:D306 Q306:S306" name="Range1_14_1_2_1"/>
    <protectedRange sqref="T306:U306" name="Range1_3_4_1_78"/>
    <protectedRange sqref="A307 F307:H307 J307:M307 V307 C307:D307 Q307:R307" name="Range1_14_1_2_2"/>
    <protectedRange sqref="T307:U307" name="Range1_3_4_1_79"/>
    <protectedRange sqref="A308 F308:H308 J308:M308 V308 C308:D308 Q308:R308" name="Range1_14_1_2_3"/>
    <protectedRange sqref="T308:U308" name="Range1_3_4_1_80"/>
    <protectedRange sqref="A309:A313 C312:E312 C309:D311 F310:H310 C313:D313 G309:H309 G311:H313 J309:M313 V309:V313 Q309:R313" name="Range1_14_1_2_4"/>
    <protectedRange sqref="T309:U313" name="Range1_3_4_1_81"/>
    <protectedRange sqref="A314 C314:D314 F314:H314 J314:M314 V314 Q314:R314" name="Range1_14_1_2_5"/>
    <protectedRange sqref="T314:U314" name="Range1_3_4_1_82"/>
    <protectedRange sqref="A315:A318 C315:H315 J315:M318 R315 V315:V318 Q315:Q318" name="Range1_14_1_2_6"/>
    <protectedRange sqref="T315:U315" name="Range1_3_4_1_83"/>
    <protectedRange sqref="A319:A320 J319:M320 V319:V322 Q319:Q320" name="Range1_14_1_2_7"/>
    <protectedRange sqref="T321:U322" name="Range1_3_4_1_84"/>
    <protectedRange sqref="A321" name="Range2_3_14_1"/>
    <protectedRange sqref="D321 Q321:R321 J321:N321" name="Range2_3_15_1"/>
    <protectedRange sqref="C321:C322 G321:H322" name="Range1_3_29_2"/>
    <protectedRange sqref="P326" name="Range1_14_1_2_8"/>
    <protectedRange sqref="T323:U325 V326" name="Range1_3_4_1_85"/>
    <protectedRange sqref="C323:C325 E324:E325 G323:G324 H323:H325" name="Range1_3_29_2_1"/>
    <protectedRange sqref="Q326" name="Range2_3_17_2"/>
    <protectedRange sqref="V327" name="Range1_3_4_1_86"/>
    <protectedRange sqref="T329:T330 T328:V328" name="Range1_3_4_1_87"/>
    <protectedRange sqref="T331" name="Range1_3_4_1_88"/>
    <protectedRange sqref="T332" name="Range1_3_4_1_89"/>
    <protectedRange sqref="E393" name="Range1_3_1"/>
    <protectedRange sqref="G393" name="Range1_3_1_2"/>
  </protectedRanges>
  <autoFilter ref="A6:V6"/>
  <dataConsolidate/>
  <mergeCells count="1">
    <mergeCell ref="C2:E4"/>
  </mergeCells>
  <conditionalFormatting sqref="F7:F24 F30 F43:F44 F54 S54:S55 S58:S63 F56:F60 S98 S101:S105 S107 S159 S164:S165 S167:S168 S175 F176 S170:S171 F198:F199 S199">
    <cfRule type="expression" dxfId="62" priority="23" stopIfTrue="1">
      <formula>#REF!="C"</formula>
    </cfRule>
  </conditionalFormatting>
  <conditionalFormatting sqref="F7:F24 F30 S48 F53 F48:F51 F43:F44 S53 S50:S51 T58 T61:T63 F58:F60 S126:S127 T120:T131 S129:S132 S137 S134:S135 T133:T138 S142 S156:S157 E155:E157 F182 F188 S182 T198:T199 E198 F198:F199 F202:F203 S202:S203 F213 T216:T218 S233:S235 F247 S248:S267 S269:S270 F272 F277:F280 S274:S279 S281:S282 F282:F285 F287 S288 F289:F290 F292:F294 S291:S293 F296:F299 F301 S299:S301 S306 F303:F306">
    <cfRule type="expression" dxfId="61" priority="22" stopIfTrue="1">
      <formula>#REF!="C"</formula>
    </cfRule>
  </conditionalFormatting>
  <conditionalFormatting sqref="F8 F25:F29 T47 T49 T43:T45 F50 F31:F42 F44:F48 F52 F55 T62:T63 T58 F61:F63 F65 F69 F72:G72 F73:H75 V72:V96 E76:G97 V98:V99 G98:G99 E98:F104 G155:G156 F105:F159 E160:F160 T168:T169 J164:J166 E164:E168 T172 J171:J174 E171:E173 E176 F177 F161:F175 T177:T183 T188:T191 J181 E178:E182 E188:E191 F180 F183:F187 F189:F190 T193 F192:F193 E194 F195:F197 F200:F201 E202:F202 T209:T213 F204:F213 T215:T218 F215:F246 A228 D231:D232 E247:F247 F248:F271 T272:T273 F273:F276 F281 D272:D273 E284:E285 E287 F284:F288 E289:F290 E292:E293 F291:F293 E294:F294 F295 E296:F299 E301 F300:F302 E303:F308 E310 F309:F313 E314:F314 D321 F315:F328">
    <cfRule type="expression" dxfId="60" priority="21" stopIfTrue="1">
      <formula>#REF!="C"</formula>
    </cfRule>
  </conditionalFormatting>
  <conditionalFormatting sqref="G8 G139 G225 G243:G244 G282">
    <cfRule type="expression" dxfId="59" priority="20" stopIfTrue="1">
      <formula>#REF!="C"</formula>
    </cfRule>
  </conditionalFormatting>
  <conditionalFormatting sqref="G8 G139 G225 G243:G244 G282">
    <cfRule type="expression" dxfId="58" priority="19" stopIfTrue="1">
      <formula>#REF!="C"</formula>
    </cfRule>
  </conditionalFormatting>
  <conditionalFormatting sqref="G8 G139 G225 G243:G244 G282">
    <cfRule type="expression" dxfId="57" priority="18" stopIfTrue="1">
      <formula>#REF!="C"</formula>
    </cfRule>
  </conditionalFormatting>
  <conditionalFormatting sqref="I8">
    <cfRule type="expression" dxfId="56" priority="17" stopIfTrue="1">
      <formula>#REF!="C"</formula>
    </cfRule>
  </conditionalFormatting>
  <conditionalFormatting sqref="I8">
    <cfRule type="expression" dxfId="55" priority="16" stopIfTrue="1">
      <formula>#REF!="C"</formula>
    </cfRule>
  </conditionalFormatting>
  <conditionalFormatting sqref="I8">
    <cfRule type="expression" dxfId="54" priority="15" stopIfTrue="1">
      <formula>#REF!="C"</formula>
    </cfRule>
  </conditionalFormatting>
  <conditionalFormatting sqref="J8 J41 J282">
    <cfRule type="expression" dxfId="53" priority="14" stopIfTrue="1">
      <formula>#REF!="C"</formula>
    </cfRule>
  </conditionalFormatting>
  <conditionalFormatting sqref="J8 J41 J282">
    <cfRule type="expression" dxfId="52" priority="13" stopIfTrue="1">
      <formula>#REF!="C"</formula>
    </cfRule>
  </conditionalFormatting>
  <conditionalFormatting sqref="J8 J41 J282">
    <cfRule type="expression" dxfId="51" priority="12" stopIfTrue="1">
      <formula>#REF!="C"</formula>
    </cfRule>
  </conditionalFormatting>
  <conditionalFormatting sqref="K8 K41 K282">
    <cfRule type="expression" dxfId="50" priority="11" stopIfTrue="1">
      <formula>#REF!="C"</formula>
    </cfRule>
  </conditionalFormatting>
  <conditionalFormatting sqref="K8 K41 K282">
    <cfRule type="expression" dxfId="49" priority="10" stopIfTrue="1">
      <formula>#REF!="C"</formula>
    </cfRule>
  </conditionalFormatting>
  <conditionalFormatting sqref="K8 K41 K282">
    <cfRule type="expression" dxfId="48" priority="9" stopIfTrue="1">
      <formula>#REF!="C"</formula>
    </cfRule>
  </conditionalFormatting>
  <conditionalFormatting sqref="S73 S85">
    <cfRule type="expression" dxfId="47" priority="8" stopIfTrue="1">
      <formula>'C:\Users\mcstag\AppData\Local\Temp\notes62D355\[DECCv3.xlsx]All Survey Information'!#REF!="C"</formula>
    </cfRule>
  </conditionalFormatting>
  <conditionalFormatting sqref="S73 S85">
    <cfRule type="expression" dxfId="46" priority="7" stopIfTrue="1">
      <formula>'C:\Users\mcstag\AppData\Local\Temp\notes62D355\[DECCv3.xlsx]All Survey Information'!#REF!="C"</formula>
    </cfRule>
  </conditionalFormatting>
  <conditionalFormatting sqref="T118:T119">
    <cfRule type="expression" dxfId="45" priority="6" stopIfTrue="1">
      <formula>'C:\Users\mcstag\AppData\Local\Temp\notes62D355\[DECCv3.xlsx]All Survey Information'!#REF!="C"</formula>
    </cfRule>
  </conditionalFormatting>
  <conditionalFormatting sqref="T118:T119">
    <cfRule type="expression" dxfId="44" priority="5" stopIfTrue="1">
      <formula>'C:\Users\mcstag\AppData\Local\Temp\notes62D355\[DECCv3.xlsx]All Survey Information'!#REF!="C"</formula>
    </cfRule>
  </conditionalFormatting>
  <conditionalFormatting sqref="I282">
    <cfRule type="expression" dxfId="43" priority="4" stopIfTrue="1">
      <formula>#REF!="C"</formula>
    </cfRule>
  </conditionalFormatting>
  <conditionalFormatting sqref="I282">
    <cfRule type="expression" dxfId="42" priority="3" stopIfTrue="1">
      <formula>#REF!="C"</formula>
    </cfRule>
  </conditionalFormatting>
  <conditionalFormatting sqref="I282">
    <cfRule type="expression" dxfId="41" priority="2" stopIfTrue="1">
      <formula>#REF!="C"</formula>
    </cfRule>
  </conditionalFormatting>
  <conditionalFormatting sqref="S328">
    <cfRule type="expression" dxfId="40" priority="1" stopIfTrue="1">
      <formula>#REF!="C"</formula>
    </cfRule>
  </conditionalFormatting>
  <dataValidations count="24">
    <dataValidation type="list" allowBlank="1" showInputMessage="1" showErrorMessage="1" sqref="S11 S90 S162:S163 S176 S178 S186 S200:S201 S243 S268 S272 S296 S298 S321 S353:S354 S350:S351 S375">
      <formula1>$AS$7:$AS$14</formula1>
    </dataValidation>
    <dataValidation type="list" allowBlank="1" showInputMessage="1" showErrorMessage="1" sqref="I329:I331">
      <formula1>$AV$7:$AV$13</formula1>
    </dataValidation>
    <dataValidation type="list" allowBlank="1" showInputMessage="1" showErrorMessage="1" sqref="J329:J332 J339:J342 K333:K334 J348:J357 J375:J390">
      <formula1>$AQ$7:$AQ$8</formula1>
    </dataValidation>
    <dataValidation type="list" allowBlank="1" showInputMessage="1" showErrorMessage="1" sqref="K329:K331 K339:K342 K348:K356 K375:K376 K378:K392">
      <formula1>$AU$7:$AU$8</formula1>
    </dataValidation>
    <dataValidation type="list" allowBlank="1" showInputMessage="1" showErrorMessage="1" sqref="O330:O331 O335 T335:U335 O347:O355 U347">
      <formula1>$BG$6:$BG$7</formula1>
    </dataValidation>
    <dataValidation type="list" allowBlank="1" showInputMessage="1" showErrorMessage="1" sqref="O329 U329:U331 O339:O342 T339:U341 U342 U348:U356 O375:O392 U375:U376 T378:U392">
      <formula1>$AW$7:$AW$8</formula1>
    </dataValidation>
    <dataValidation type="list" allowBlank="1" showInputMessage="1" showErrorMessage="1" sqref="S331">
      <formula1>$AS$7:$AS$15</formula1>
    </dataValidation>
    <dataValidation type="list" allowBlank="1" showInputMessage="1" showErrorMessage="1" sqref="I333:I334">
      <formula1>$AR$7:$AR$9</formula1>
    </dataValidation>
    <dataValidation type="list" allowBlank="1" showInputMessage="1" showErrorMessage="1" sqref="I339:I342 I348:I356 I375:I392">
      <formula1>$AV$7:$AV$12</formula1>
    </dataValidation>
    <dataValidation type="list" allowBlank="1" showInputMessage="1" showErrorMessage="1" sqref="J335">
      <formula1>$BA$6:$BA$7</formula1>
    </dataValidation>
    <dataValidation type="list" allowBlank="1" showInputMessage="1" showErrorMessage="1" sqref="J333:J334">
      <formula1>$AM$7:$AM$8</formula1>
    </dataValidation>
    <dataValidation type="list" allowBlank="1" showInputMessage="1" showErrorMessage="1" sqref="J336:J337">
      <formula1>$AX$4:$AX$4</formula1>
    </dataValidation>
    <dataValidation type="list" allowBlank="1" showInputMessage="1" showErrorMessage="1" sqref="K335">
      <formula1>$BE$6:$BE$7</formula1>
    </dataValidation>
    <dataValidation type="list" allowBlank="1" showInputMessage="1" showErrorMessage="1" sqref="O336:O337 K347">
      <formula1>$BB$5:$BB$6</formula1>
    </dataValidation>
    <dataValidation allowBlank="1" showInputMessage="1" showErrorMessage="1" promptTitle="No text please" prompt="Numbers only" sqref="L336:L337"/>
    <dataValidation type="list" allowBlank="1" showInputMessage="1" showErrorMessage="1" sqref="O333:O334 T333:U334">
      <formula1>$AS$7:$AS$8</formula1>
    </dataValidation>
    <dataValidation type="list" allowBlank="1" showInputMessage="1" showErrorMessage="1" sqref="I343:I346">
      <formula1>$AV$6:$AV$6</formula1>
    </dataValidation>
    <dataValidation type="list" allowBlank="1" showInputMessage="1" showErrorMessage="1" sqref="J343:J344">
      <formula1>$AQ$6:$AQ$6</formula1>
    </dataValidation>
    <dataValidation type="list" allowBlank="1" showInputMessage="1" showErrorMessage="1" sqref="K343:K346">
      <formula1>$AU$6:$AU$6</formula1>
    </dataValidation>
    <dataValidation type="list" allowBlank="1" showInputMessage="1" showErrorMessage="1" sqref="O343:O346 T343:U343 U344:U345">
      <formula1>$AW$6:$AW$6</formula1>
    </dataValidation>
    <dataValidation type="list" allowBlank="1" showInputMessage="1" showErrorMessage="1" sqref="S344">
      <formula1>$AS$6:$AS$6</formula1>
    </dataValidation>
    <dataValidation type="list" allowBlank="1" showInputMessage="1" showErrorMessage="1" sqref="J347">
      <formula1>$AV$18:$AV$19</formula1>
    </dataValidation>
    <dataValidation type="list" allowBlank="1" showInputMessage="1" showErrorMessage="1" sqref="S347">
      <formula1>INDIRECT(R347)</formula1>
    </dataValidation>
    <dataValidation type="list" allowBlank="1" showInputMessage="1" showErrorMessage="1" sqref="G393">
      <formula1>"UK, GB, England, Wales, Scotland, NI, International, England &amp; Wales, England &amp; Scotland, England Wales &amp; Scotland"</formula1>
    </dataValidation>
  </dataValidations>
  <hyperlinks>
    <hyperlink ref="F7" r:id="rId1"/>
    <hyperlink ref="V8" r:id="rId2"/>
    <hyperlink ref="V11" r:id="rId3"/>
    <hyperlink ref="E11" r:id="rId4"/>
    <hyperlink ref="F11" r:id="rId5"/>
    <hyperlink ref="E16" r:id="rId6"/>
    <hyperlink ref="F16" r:id="rId7"/>
    <hyperlink ref="V16" r:id="rId8"/>
    <hyperlink ref="E17" r:id="rId9"/>
    <hyperlink ref="V17" r:id="rId10"/>
    <hyperlink ref="V21" r:id="rId11"/>
    <hyperlink ref="F19" r:id="rId12"/>
    <hyperlink ref="F20" r:id="rId13"/>
    <hyperlink ref="F21" r:id="rId14"/>
    <hyperlink ref="F18" r:id="rId15"/>
    <hyperlink ref="E28" r:id="rId16"/>
    <hyperlink ref="E25" r:id="rId17"/>
    <hyperlink ref="V29" r:id="rId18" display="mailto:anwar.annut@decc.gsi.gov.uk"/>
    <hyperlink ref="E30" r:id="rId19"/>
    <hyperlink ref="F30" r:id="rId20"/>
    <hyperlink ref="V30" r:id="rId21"/>
    <hyperlink ref="E29" r:id="rId22"/>
    <hyperlink ref="V36" r:id="rId23"/>
    <hyperlink ref="E36" r:id="rId24"/>
    <hyperlink ref="E32" r:id="rId25"/>
    <hyperlink ref="F32" r:id="rId26"/>
    <hyperlink ref="V42" r:id="rId27"/>
    <hyperlink ref="E54" r:id="rId28"/>
    <hyperlink ref="F54" r:id="rId29"/>
    <hyperlink ref="V54" r:id="rId30"/>
    <hyperlink ref="F63" r:id="rId31"/>
    <hyperlink ref="V64:V66" r:id="rId32" display="market.research@ofcom.org.uk"/>
    <hyperlink ref="V67:V69" r:id="rId33" display="market.research@ofcom.org.uk"/>
    <hyperlink ref="V70:V71" r:id="rId34" display="market.research@ofcom.org.uk"/>
    <hyperlink ref="V73:V75" r:id="rId35" display="paul.hirst@education.gsi.gov.uk"/>
    <hyperlink ref="E74" r:id="rId36"/>
    <hyperlink ref="E73" r:id="rId37"/>
    <hyperlink ref="V78" r:id="rId38"/>
    <hyperlink ref="V76:V83" r:id="rId39" display="paul.hirst@education.gsi.gov.uk"/>
    <hyperlink ref="E78" r:id="rId40"/>
    <hyperlink ref="E81" r:id="rId41"/>
    <hyperlink ref="E82" r:id="rId42"/>
    <hyperlink ref="E80" r:id="rId43"/>
    <hyperlink ref="V85" r:id="rId44"/>
    <hyperlink ref="E84" r:id="rId45"/>
    <hyperlink ref="V91" r:id="rId46"/>
    <hyperlink ref="V90" r:id="rId47"/>
    <hyperlink ref="F86" r:id="rId48"/>
    <hyperlink ref="F87" r:id="rId49"/>
    <hyperlink ref="V86" r:id="rId50" display="Stats.healthinfo@wales.gsi.gov.uk"/>
    <hyperlink ref="V84:V93" r:id="rId51" display="paul.hirst@education.gsi.gov.uk"/>
    <hyperlink ref="F85" r:id="rId52"/>
    <hyperlink ref="E88" r:id="rId53"/>
    <hyperlink ref="F88" r:id="rId54"/>
    <hyperlink ref="E92" r:id="rId55"/>
    <hyperlink ref="F84" r:id="rId56"/>
    <hyperlink ref="V94" r:id="rId57"/>
    <hyperlink ref="V95" r:id="rId58" display="paul.hirst@education.gsi.gov.uk"/>
    <hyperlink ref="V96" r:id="rId59" display="paul.hirst@education.gsi.gov.uk"/>
    <hyperlink ref="V98:V99" r:id="rId60" display="paul.hirst@education.gsi.gov.uk"/>
    <hyperlink ref="V98" r:id="rId61"/>
    <hyperlink ref="V101:V104" r:id="rId62" display="mailto:anwar.annut@decc.gsi.gov.uk"/>
    <hyperlink ref="V101" r:id="rId63"/>
    <hyperlink ref="V105" r:id="rId64" display="mailto:anwar.annut@decc.gsi.gov.uk"/>
    <hyperlink ref="V106:V108" r:id="rId65" display="mailto:anwar.annut@decc.gsi.gov.uk"/>
    <hyperlink ref="F107" r:id="rId66"/>
    <hyperlink ref="V108" r:id="rId67"/>
    <hyperlink ref="V113" r:id="rId68"/>
    <hyperlink ref="V109:V115" r:id="rId69" display="mailto:anwar.annut@decc.gsi.gov.uk"/>
    <hyperlink ref="F114" r:id="rId70"/>
    <hyperlink ref="V116" r:id="rId71" display="mailto:anwar.annut@decc.gsi.gov.uk"/>
    <hyperlink ref="V117" r:id="rId72" display="mailto:anwar.annut@decc.gsi.gov.uk"/>
    <hyperlink ref="E116" r:id="rId73"/>
    <hyperlink ref="V121" r:id="rId74"/>
    <hyperlink ref="V120" r:id="rId75"/>
    <hyperlink ref="F121" r:id="rId76"/>
    <hyperlink ref="V128" r:id="rId77"/>
    <hyperlink ref="V127" r:id="rId78"/>
    <hyperlink ref="E127" r:id="rId79"/>
    <hyperlink ref="V130" r:id="rId80"/>
    <hyperlink ref="E133" r:id="rId81"/>
    <hyperlink ref="F133" r:id="rId82"/>
    <hyperlink ref="V137" r:id="rId83"/>
    <hyperlink ref="E141" r:id="rId84"/>
    <hyperlink ref="V144" r:id="rId85"/>
    <hyperlink ref="E144" r:id="rId86"/>
    <hyperlink ref="F145" r:id="rId87"/>
    <hyperlink ref="V145" r:id="rId88" display="surveyadvice@wales.gsi.gov.uk"/>
    <hyperlink ref="V153" r:id="rId89"/>
    <hyperlink ref="F155" r:id="rId90"/>
    <hyperlink ref="F156" r:id="rId91"/>
    <hyperlink ref="F157" r:id="rId92"/>
    <hyperlink ref="V158" r:id="rId93"/>
    <hyperlink ref="A160" r:id="rId94" tooltip="link to Forest Nurseries" display="http://www.forestry.gov.uk/forestry/infd-8fme72"/>
    <hyperlink ref="V160" r:id="rId95" display="mailto:Statistics@forestry.gsi.gov.uk"/>
    <hyperlink ref="V169" r:id="rId96" display="tourismresearch@wales.gsi.gov.uk"/>
    <hyperlink ref="F183" r:id="rId97"/>
    <hyperlink ref="V183" r:id="rId98"/>
    <hyperlink ref="F191" r:id="rId99"/>
    <hyperlink ref="F181" r:id="rId100"/>
    <hyperlink ref="V179" r:id="rId101" display="Stats.pss@wales.gsi.gov.uk"/>
    <hyperlink ref="V182" r:id="rId102"/>
    <hyperlink ref="E183" r:id="rId103"/>
    <hyperlink ref="E186" r:id="rId104"/>
    <hyperlink ref="F186" r:id="rId105"/>
    <hyperlink ref="E187" r:id="rId106"/>
    <hyperlink ref="F187" r:id="rId107"/>
    <hyperlink ref="E182" r:id="rId108"/>
    <hyperlink ref="V192" r:id="rId109"/>
    <hyperlink ref="E193" r:id="rId110"/>
    <hyperlink ref="V193" r:id="rId111"/>
    <hyperlink ref="V198:V199" r:id="rId112" display="statistics@forestry.gsi.gov.uk"/>
    <hyperlink ref="V199" r:id="rId113"/>
    <hyperlink ref="V204" r:id="rId114"/>
    <hyperlink ref="V203" r:id="rId115"/>
    <hyperlink ref="E202" r:id="rId116"/>
    <hyperlink ref="F202" r:id="rId117"/>
    <hyperlink ref="V202" r:id="rId118"/>
    <hyperlink ref="E203" r:id="rId119"/>
    <hyperlink ref="F203" r:id="rId120"/>
    <hyperlink ref="F206" r:id="rId121"/>
    <hyperlink ref="F209" r:id="rId122"/>
    <hyperlink ref="V209" r:id="rId123" display="Stats.agric@wales.gsi.gov.uk"/>
    <hyperlink ref="E210" r:id="rId124"/>
    <hyperlink ref="F212" r:id="rId125"/>
    <hyperlink ref="V212" r:id="rId126" display="Stats.healthinfo@wales.gsi.gov.uk"/>
    <hyperlink ref="V211" r:id="rId127"/>
    <hyperlink ref="A219" r:id="rId128" tooltip="link to Light rail survey" display="https://www.gov.uk/government/collections/light-rail-and-tram-statistics"/>
    <hyperlink ref="E219" r:id="rId129" tooltip="link to Light rail survey"/>
    <hyperlink ref="F221" r:id="rId130"/>
    <hyperlink ref="V221" r:id="rId131"/>
    <hyperlink ref="E221" r:id="rId132"/>
    <hyperlink ref="A222" r:id="rId133" tooltip="link to Local Authority Housing Statistics (rationalised return replacing HSSA, BPSA, P1B)" display="http://www.iform.co.uk/"/>
    <hyperlink ref="V222" r:id="rId134"/>
    <hyperlink ref="V223" r:id="rId135" display="mailto:rachel.tsang@DWP.gsi.gov.uk"/>
    <hyperlink ref="E222" r:id="rId136"/>
    <hyperlink ref="F222" r:id="rId137"/>
    <hyperlink ref="V224" r:id="rId138"/>
    <hyperlink ref="V232" r:id="rId139"/>
    <hyperlink ref="E232" r:id="rId140"/>
    <hyperlink ref="F232" r:id="rId141"/>
    <hyperlink ref="V233" r:id="rId142"/>
    <hyperlink ref="V235" r:id="rId143"/>
    <hyperlink ref="E235" r:id="rId144"/>
    <hyperlink ref="V238:V239" r:id="rId145" display="info@statistics.gov.uk"/>
    <hyperlink ref="A241" r:id="rId146" tooltip="link to National House Building Council Return  - NHBC P2" display="https://www.gov.uk/government/organisations/department-for-communities-and-local-government/series/house-building-statistic"/>
    <hyperlink ref="V241" r:id="rId147"/>
    <hyperlink ref="V240" r:id="rId148" display="mailto:Statistics@forestry.gsi.gov.uk"/>
    <hyperlink ref="V240:V241" r:id="rId149" display="info@statistics.gov.uk"/>
    <hyperlink ref="E241" r:id="rId150"/>
    <hyperlink ref="A244" r:id="rId151" tooltip="link to National Travel Survey" display="https://www.gov.uk/government/collections/national-travel-survey-statistics"/>
    <hyperlink ref="E244" r:id="rId152" tooltip="link to National Travel Survey"/>
    <hyperlink ref="F246" r:id="rId153"/>
    <hyperlink ref="F242" r:id="rId154"/>
    <hyperlink ref="V242" r:id="rId155" display="Stats.nsi@wales.gsi.gov.uk"/>
    <hyperlink ref="V242:V246" r:id="rId156" display="info@statistics.gov.uk"/>
    <hyperlink ref="V247" r:id="rId157" display="info@statistics.gov.uk"/>
    <hyperlink ref="F247" r:id="rId158"/>
    <hyperlink ref="V248:V249" r:id="rId159" display="info@statistics.gov.uk"/>
    <hyperlink ref="V249" r:id="rId160"/>
    <hyperlink ref="V251" r:id="rId161"/>
    <hyperlink ref="V252" r:id="rId162"/>
    <hyperlink ref="F250" r:id="rId163"/>
    <hyperlink ref="V250" r:id="rId164" display="Stats.finance@wales.gsi.gov.uk"/>
    <hyperlink ref="V250:V253" r:id="rId165" display="info@statistics.gov.uk"/>
    <hyperlink ref="F251" r:id="rId166"/>
    <hyperlink ref="F252" r:id="rId167"/>
    <hyperlink ref="V254" r:id="rId168"/>
    <hyperlink ref="V255" r:id="rId169" display="info@statistics.gov.uk"/>
    <hyperlink ref="V256" r:id="rId170"/>
    <hyperlink ref="E256" r:id="rId171"/>
    <hyperlink ref="V257:V258" r:id="rId172" display="info@statistics.gov.uk"/>
    <hyperlink ref="V263" r:id="rId173"/>
    <hyperlink ref="V265" r:id="rId174"/>
    <hyperlink ref="A264" r:id="rId175" tooltip="link to Pellet Survey" display="http://www.forestry.gov.uk/forestry/infd-94ukb2"/>
    <hyperlink ref="E264" r:id="rId176" tooltip="link to Pellet Survey"/>
    <hyperlink ref="V264" r:id="rId177" display="mailto:Statistics@forestry.gsi.gov.uk"/>
    <hyperlink ref="F264" r:id="rId178" tooltip="link to Pellet Survey"/>
    <hyperlink ref="V259:V265" r:id="rId179" display="info@statistics.gov.uk"/>
    <hyperlink ref="F263" r:id="rId180"/>
    <hyperlink ref="V262" r:id="rId181"/>
    <hyperlink ref="V266:V268" r:id="rId182" display="info@statistics.gov.uk"/>
    <hyperlink ref="V269:V271" r:id="rId183" display="info@statistics.gov.uk"/>
    <hyperlink ref="E270" r:id="rId184"/>
    <hyperlink ref="V278" r:id="rId185"/>
    <hyperlink ref="V279" r:id="rId186"/>
    <hyperlink ref="V282" r:id="rId187" display="school.Stats@wales.gsi.gov.uk"/>
    <hyperlink ref="E278" r:id="rId188"/>
    <hyperlink ref="F278" r:id="rId189"/>
    <hyperlink ref="V284" r:id="rId190"/>
    <hyperlink ref="E284" r:id="rId191"/>
    <hyperlink ref="F286" r:id="rId192"/>
    <hyperlink ref="F284" r:id="rId193"/>
    <hyperlink ref="A290" r:id="rId194" tooltip="link to Private Sector Softwood Removals" display="http://www.forestry.gov.uk/forestry/infd-94ujw2"/>
    <hyperlink ref="E290" r:id="rId195" tooltip="link to Private Sector Softwood Removals"/>
    <hyperlink ref="V290" r:id="rId196" display="mailto:Statistics@forestry.gsi.gov.uk"/>
    <hyperlink ref="F290" r:id="rId197" tooltip="link to Private Sector Softwood Removals"/>
    <hyperlink ref="F289" r:id="rId198"/>
    <hyperlink ref="V291" r:id="rId199"/>
    <hyperlink ref="V293" r:id="rId200"/>
    <hyperlink ref="V292" r:id="rId201"/>
    <hyperlink ref="V297" r:id="rId202"/>
    <hyperlink ref="V296" r:id="rId203"/>
    <hyperlink ref="F297" r:id="rId204"/>
    <hyperlink ref="F296" r:id="rId205"/>
    <hyperlink ref="A303" r:id="rId206" tooltip="link to Quarterly bus panel survey" display="https://www.gov.uk/government/organisations/department-for-transport/series/bus-statistics"/>
    <hyperlink ref="E303" r:id="rId207" tooltip="link to Quarterly bus panel survey"/>
    <hyperlink ref="V304" r:id="rId208" display="mailto:statistics@dfpni.gov.uk"/>
    <hyperlink ref="F310" r:id="rId209"/>
    <hyperlink ref="F311" r:id="rId210"/>
    <hyperlink ref="F314" r:id="rId211"/>
    <hyperlink ref="V317" r:id="rId212" display="Stats.transport@wales.gsi.gov.uk "/>
    <hyperlink ref="A319" r:id="rId213" tooltip="link to Round Fencing" display="http://www.forestry.gov.uk/forestry/infd-94uk7h"/>
    <hyperlink ref="E319" r:id="rId214" tooltip="link to Round Fencing"/>
    <hyperlink ref="V319" r:id="rId215" display="mailto:Statistics@forestry.gsi.gov.uk"/>
    <hyperlink ref="F319" r:id="rId216" tooltip="link to Round Fencing"/>
    <hyperlink ref="V324" r:id="rId217"/>
    <hyperlink ref="A323" r:id="rId218" tooltip="link to Sawmill" display="http://www.forestry.gov.uk/forestry/infd-94pgy5"/>
    <hyperlink ref="E323" r:id="rId219" tooltip="link to Sawmill"/>
    <hyperlink ref="V323" r:id="rId220" display="mailto:Statistics@forestry.gsi.gov.uk"/>
    <hyperlink ref="F323" r:id="rId221" tooltip="link to Sawmill"/>
    <hyperlink ref="E326" r:id="rId222"/>
    <hyperlink ref="V337" r:id="rId223"/>
    <hyperlink ref="E338" r:id="rId224"/>
    <hyperlink ref="F338" r:id="rId225"/>
    <hyperlink ref="V338" r:id="rId226"/>
    <hyperlink ref="F339" r:id="rId227"/>
    <hyperlink ref="F337" r:id="rId228"/>
    <hyperlink ref="V333:V338" r:id="rId229" display="statistics@deni.gov.uk"/>
    <hyperlink ref="V340:V341" r:id="rId230" display="analyticalservices@delni.gov.uk"/>
    <hyperlink ref="V333" r:id="rId231"/>
    <hyperlink ref="V343" r:id="rId232" display="research@sportwales.org.uk"/>
    <hyperlink ref="E342" r:id="rId233"/>
    <hyperlink ref="V342:V343" r:id="rId234" display="analyticalservices@detini.gov.uk"/>
    <hyperlink ref="E344" r:id="rId235"/>
    <hyperlink ref="F344" r:id="rId236"/>
    <hyperlink ref="V344:V346" r:id="rId237" display="analyticalservices@detini.gov.uk"/>
    <hyperlink ref="V347" r:id="rId238"/>
    <hyperlink ref="V354" r:id="rId239"/>
    <hyperlink ref="V350:V354" r:id="rId240" display="mailto:statistics@dfpni.gov.uk"/>
    <hyperlink ref="F355" r:id="rId241"/>
    <hyperlink ref="V355" r:id="rId242" display="Research@artswales.org.uk"/>
    <hyperlink ref="V356" r:id="rId243" display="tourismresearch@wales.gsi.gov.uk"/>
    <hyperlink ref="V357" r:id="rId244"/>
    <hyperlink ref="E357" r:id="rId245"/>
    <hyperlink ref="E358" r:id="rId246"/>
    <hyperlink ref="F358" r:id="rId247"/>
    <hyperlink ref="F357" r:id="rId248"/>
    <hyperlink ref="V355:V360" r:id="rId249" display="mailto:statistics@dfpni.gov.uk"/>
    <hyperlink ref="V361" r:id="rId250" display="mailto:statistics@dfpni.gov.uk"/>
    <hyperlink ref="V364" r:id="rId251"/>
    <hyperlink ref="V365" r:id="rId252"/>
    <hyperlink ref="V363" r:id="rId253"/>
    <hyperlink ref="F364" r:id="rId254"/>
    <hyperlink ref="F365" r:id="rId255"/>
    <hyperlink ref="V362:V367" r:id="rId256" display="mailto:statistics@dfpni.gov.uk"/>
    <hyperlink ref="V366" r:id="rId257"/>
    <hyperlink ref="F372" r:id="rId258" tooltip="https://www.gov.uk/government/uploads/system/uploads/attachment_data/file/341380/FAMCAS_2014_REPORT_Final.pdf"/>
    <hyperlink ref="V369" r:id="rId259" display="tourismresearch@wales.gsi.gov.uk"/>
    <hyperlink ref="E372" r:id="rId260"/>
    <hyperlink ref="V368:V374" r:id="rId261" display="mailto:statistics@dfpni.gov.uk"/>
    <hyperlink ref="V368" r:id="rId262"/>
    <hyperlink ref="F377" r:id="rId263"/>
    <hyperlink ref="F376" r:id="rId264"/>
    <hyperlink ref="E377" r:id="rId265"/>
    <hyperlink ref="V378" r:id="rId266"/>
    <hyperlink ref="F382" r:id="rId267"/>
    <hyperlink ref="V379:V384" r:id="rId268" display="asu@dsdni.gov.uk"/>
    <hyperlink ref="V385" r:id="rId269" display="tourismresearch@wales.gsi.gov.uk"/>
    <hyperlink ref="V385:V387" r:id="rId270" display="asu@dsdni.gov.uk"/>
    <hyperlink ref="V388" r:id="rId271" display="asu@dsdni.gov.uk"/>
    <hyperlink ref="V389" r:id="rId272" display="asu@dsdni.gov.uk"/>
    <hyperlink ref="E389" r:id="rId273"/>
    <hyperlink ref="V390" r:id="rId274"/>
    <hyperlink ref="A392" r:id="rId275" tooltip="link to Woodfuel industrial users - Scotland" display="http://scotland.forestry.gov.uk/supporting/strategy-policy-guidance/climate-change-renewable-energy/woodfuel-and-bio-energy"/>
    <hyperlink ref="V392" r:id="rId276" display="mailto:Statistics@forestry.gsi.gov.uk"/>
    <hyperlink ref="V393" r:id="rId277" display="post16ed.Stats@wales.gsi.gov.uk"/>
    <hyperlink ref="V390:V392" r:id="rId278" display="asu@dsdni.gov.uk"/>
  </hyperlinks>
  <pageMargins left="0.7" right="0.7" top="0.75" bottom="0.75" header="0.3" footer="0.3"/>
  <pageSetup paperSize="9" orientation="portrait" r:id="rId279"/>
  <drawing r:id="rId280"/>
</worksheet>
</file>

<file path=xl/worksheets/sheet35.xml><?xml version="1.0" encoding="utf-8"?>
<worksheet xmlns="http://schemas.openxmlformats.org/spreadsheetml/2006/main" xmlns:r="http://schemas.openxmlformats.org/officeDocument/2006/relationships">
  <sheetPr codeName="Sheet13"/>
  <dimension ref="A1:DJ36"/>
  <sheetViews>
    <sheetView showGridLines="0" showRowColHeaders="0" zoomScale="70" zoomScaleNormal="70" workbookViewId="0">
      <selection activeCell="A6" sqref="A6"/>
    </sheetView>
  </sheetViews>
  <sheetFormatPr defaultColWidth="9.140625" defaultRowHeight="15"/>
  <cols>
    <col min="1" max="16" width="32.85546875" style="6" customWidth="1"/>
    <col min="17" max="17" width="38.42578125" style="6" bestFit="1" customWidth="1"/>
    <col min="18" max="18" width="32.85546875" style="6" customWidth="1"/>
    <col min="19" max="19" width="32.85546875" style="13" customWidth="1"/>
    <col min="20" max="22" width="32.85546875" style="6" customWidth="1"/>
    <col min="23" max="114" width="9.140625" customWidth="1"/>
  </cols>
  <sheetData>
    <row r="1" spans="1:114" ht="15" customHeight="1" thickBot="1">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15" customHeight="1">
      <c r="C2" s="443" t="s">
        <v>1307</v>
      </c>
      <c r="D2" s="444"/>
      <c r="E2" s="44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1:114" ht="15" customHeight="1">
      <c r="C3" s="446"/>
      <c r="D3" s="447"/>
      <c r="E3" s="448"/>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row>
    <row r="4" spans="1:114" ht="15.75" customHeight="1" thickBot="1">
      <c r="C4" s="449"/>
      <c r="D4" s="450"/>
      <c r="E4" s="451"/>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row>
    <row r="5" spans="1:114" ht="15.75" thickBot="1">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row>
    <row r="6" spans="1:114" ht="38.25">
      <c r="A6" s="136" t="s">
        <v>0</v>
      </c>
      <c r="B6" s="137" t="s">
        <v>1281</v>
      </c>
      <c r="C6" s="137" t="s">
        <v>1</v>
      </c>
      <c r="D6" s="137" t="s">
        <v>2</v>
      </c>
      <c r="E6" s="137" t="s">
        <v>3</v>
      </c>
      <c r="F6" s="138" t="s">
        <v>1282</v>
      </c>
      <c r="G6" s="139" t="s">
        <v>804</v>
      </c>
      <c r="H6" s="140" t="s">
        <v>4</v>
      </c>
      <c r="I6" s="141" t="s">
        <v>805</v>
      </c>
      <c r="J6" s="142" t="s">
        <v>1283</v>
      </c>
      <c r="K6" s="142" t="s">
        <v>1284</v>
      </c>
      <c r="L6" s="139" t="s">
        <v>1285</v>
      </c>
      <c r="M6" s="141" t="s">
        <v>1286</v>
      </c>
      <c r="N6" s="141" t="s">
        <v>806</v>
      </c>
      <c r="O6" s="141" t="s">
        <v>1287</v>
      </c>
      <c r="P6" s="141" t="s">
        <v>5</v>
      </c>
      <c r="Q6" s="143" t="s">
        <v>1290</v>
      </c>
      <c r="R6" s="141" t="s">
        <v>1291</v>
      </c>
      <c r="S6" s="141" t="s">
        <v>6</v>
      </c>
      <c r="T6" s="144" t="s">
        <v>7</v>
      </c>
      <c r="U6" s="141" t="s">
        <v>778</v>
      </c>
      <c r="V6" s="141" t="s">
        <v>1288</v>
      </c>
    </row>
    <row r="7" spans="1:114" ht="60">
      <c r="A7" s="103" t="s">
        <v>66</v>
      </c>
      <c r="B7" s="98" t="s">
        <v>907</v>
      </c>
      <c r="C7" s="242" t="s">
        <v>908</v>
      </c>
      <c r="D7" s="103" t="s">
        <v>909</v>
      </c>
      <c r="E7" s="324" t="s">
        <v>1299</v>
      </c>
      <c r="F7" s="324" t="s">
        <v>1299</v>
      </c>
      <c r="G7" s="242" t="s">
        <v>10</v>
      </c>
      <c r="H7" s="103" t="s">
        <v>68</v>
      </c>
      <c r="I7" s="103" t="s">
        <v>15</v>
      </c>
      <c r="J7" s="292" t="s">
        <v>17</v>
      </c>
      <c r="K7" s="292" t="s">
        <v>612</v>
      </c>
      <c r="L7" s="293">
        <v>326</v>
      </c>
      <c r="M7" s="243">
        <v>323</v>
      </c>
      <c r="N7" s="103">
        <v>99</v>
      </c>
      <c r="O7" s="327" t="s">
        <v>62</v>
      </c>
      <c r="P7" s="98" t="s">
        <v>63</v>
      </c>
      <c r="Q7" s="282">
        <v>193200</v>
      </c>
      <c r="R7" s="98" t="s">
        <v>24</v>
      </c>
      <c r="S7" s="98" t="s">
        <v>37</v>
      </c>
      <c r="T7" s="98" t="s">
        <v>69</v>
      </c>
      <c r="U7" s="206" t="s">
        <v>1417</v>
      </c>
      <c r="V7" s="244" t="s">
        <v>70</v>
      </c>
    </row>
    <row r="8" spans="1:114" ht="49.5" customHeight="1">
      <c r="A8" s="103" t="s">
        <v>1049</v>
      </c>
      <c r="B8" s="98" t="s">
        <v>1031</v>
      </c>
      <c r="C8" s="103" t="s">
        <v>221</v>
      </c>
      <c r="D8" s="103" t="s">
        <v>1050</v>
      </c>
      <c r="E8" s="206" t="s">
        <v>1289</v>
      </c>
      <c r="F8" s="206" t="s">
        <v>1289</v>
      </c>
      <c r="G8" s="103" t="s">
        <v>10</v>
      </c>
      <c r="H8" s="206" t="s">
        <v>1418</v>
      </c>
      <c r="I8" s="103" t="s">
        <v>15</v>
      </c>
      <c r="J8" s="103" t="s">
        <v>17</v>
      </c>
      <c r="K8" s="103" t="s">
        <v>612</v>
      </c>
      <c r="L8" s="251">
        <v>152</v>
      </c>
      <c r="M8" s="251">
        <v>152</v>
      </c>
      <c r="N8" s="103">
        <v>100</v>
      </c>
      <c r="O8" s="327" t="s">
        <v>62</v>
      </c>
      <c r="P8" s="98" t="s">
        <v>63</v>
      </c>
      <c r="Q8" s="252">
        <v>1200472</v>
      </c>
      <c r="R8" s="103" t="s">
        <v>24</v>
      </c>
      <c r="S8" s="98" t="s">
        <v>25</v>
      </c>
      <c r="T8" s="210" t="s">
        <v>1417</v>
      </c>
      <c r="U8" s="206" t="s">
        <v>1417</v>
      </c>
      <c r="V8" s="103" t="s">
        <v>365</v>
      </c>
    </row>
    <row r="9" spans="1:114" ht="48" customHeight="1">
      <c r="A9" s="103" t="s">
        <v>1042</v>
      </c>
      <c r="B9" s="98" t="s">
        <v>1031</v>
      </c>
      <c r="C9" s="103" t="s">
        <v>221</v>
      </c>
      <c r="D9" s="103" t="s">
        <v>1032</v>
      </c>
      <c r="E9" s="329" t="s">
        <v>1020</v>
      </c>
      <c r="F9" s="329" t="s">
        <v>1020</v>
      </c>
      <c r="G9" s="103" t="s">
        <v>10</v>
      </c>
      <c r="H9" s="98" t="s">
        <v>1070</v>
      </c>
      <c r="I9" s="103" t="s">
        <v>13</v>
      </c>
      <c r="J9" s="103" t="s">
        <v>17</v>
      </c>
      <c r="K9" s="98" t="s">
        <v>883</v>
      </c>
      <c r="L9" s="243">
        <v>196955</v>
      </c>
      <c r="M9" s="243">
        <v>73925</v>
      </c>
      <c r="N9" s="103">
        <v>38</v>
      </c>
      <c r="O9" s="327" t="s">
        <v>62</v>
      </c>
      <c r="P9" s="98" t="s">
        <v>63</v>
      </c>
      <c r="Q9" s="351" t="s">
        <v>1426</v>
      </c>
      <c r="R9" s="98" t="s">
        <v>24</v>
      </c>
      <c r="S9" s="98" t="s">
        <v>25</v>
      </c>
      <c r="T9" s="325" t="s">
        <v>189</v>
      </c>
      <c r="U9" s="242" t="s">
        <v>1071</v>
      </c>
      <c r="V9" s="103" t="s">
        <v>1072</v>
      </c>
    </row>
    <row r="10" spans="1:114" ht="84">
      <c r="A10" s="103" t="s">
        <v>1042</v>
      </c>
      <c r="B10" s="98" t="s">
        <v>1031</v>
      </c>
      <c r="C10" s="103" t="s">
        <v>221</v>
      </c>
      <c r="D10" s="103" t="s">
        <v>1032</v>
      </c>
      <c r="E10" s="323" t="s">
        <v>1299</v>
      </c>
      <c r="F10" s="206" t="s">
        <v>1289</v>
      </c>
      <c r="G10" s="103" t="s">
        <v>10</v>
      </c>
      <c r="H10" s="206" t="s">
        <v>1418</v>
      </c>
      <c r="I10" s="103" t="s">
        <v>15</v>
      </c>
      <c r="J10" s="103" t="s">
        <v>17</v>
      </c>
      <c r="K10" s="103" t="s">
        <v>612</v>
      </c>
      <c r="L10" s="251">
        <v>152</v>
      </c>
      <c r="M10" s="251">
        <v>151</v>
      </c>
      <c r="N10" s="103">
        <v>99</v>
      </c>
      <c r="O10" s="327" t="s">
        <v>62</v>
      </c>
      <c r="P10" s="98" t="s">
        <v>63</v>
      </c>
      <c r="Q10" s="358">
        <v>235714.662978723</v>
      </c>
      <c r="R10" s="103" t="s">
        <v>24</v>
      </c>
      <c r="S10" s="98" t="s">
        <v>25</v>
      </c>
      <c r="T10" s="210" t="s">
        <v>1417</v>
      </c>
      <c r="U10" s="206" t="s">
        <v>1417</v>
      </c>
      <c r="V10" s="103" t="s">
        <v>366</v>
      </c>
    </row>
    <row r="11" spans="1:114" ht="39.75" customHeight="1">
      <c r="A11" s="103" t="s">
        <v>1030</v>
      </c>
      <c r="B11" s="98" t="s">
        <v>1031</v>
      </c>
      <c r="C11" s="103" t="s">
        <v>221</v>
      </c>
      <c r="D11" s="103" t="s">
        <v>1032</v>
      </c>
      <c r="E11" s="323" t="s">
        <v>1299</v>
      </c>
      <c r="F11" s="206" t="s">
        <v>1289</v>
      </c>
      <c r="G11" s="103" t="s">
        <v>10</v>
      </c>
      <c r="H11" s="206" t="s">
        <v>1418</v>
      </c>
      <c r="I11" s="103" t="s">
        <v>15</v>
      </c>
      <c r="J11" s="103" t="s">
        <v>17</v>
      </c>
      <c r="K11" s="103" t="s">
        <v>612</v>
      </c>
      <c r="L11" s="251">
        <v>152</v>
      </c>
      <c r="M11" s="251">
        <v>149</v>
      </c>
      <c r="N11" s="103">
        <v>98</v>
      </c>
      <c r="O11" s="327" t="s">
        <v>62</v>
      </c>
      <c r="P11" s="98" t="s">
        <v>63</v>
      </c>
      <c r="Q11" s="252">
        <v>237400.01391489364</v>
      </c>
      <c r="R11" s="103" t="s">
        <v>24</v>
      </c>
      <c r="S11" s="98" t="s">
        <v>25</v>
      </c>
      <c r="T11" s="210" t="s">
        <v>1417</v>
      </c>
      <c r="U11" s="206" t="s">
        <v>1417</v>
      </c>
      <c r="V11" s="103" t="s">
        <v>366</v>
      </c>
    </row>
    <row r="12" spans="1:114" ht="79.5" customHeight="1">
      <c r="A12" s="296" t="s">
        <v>324</v>
      </c>
      <c r="B12" s="98" t="s">
        <v>1019</v>
      </c>
      <c r="C12" s="103" t="s">
        <v>100</v>
      </c>
      <c r="D12" s="103" t="s">
        <v>325</v>
      </c>
      <c r="E12" s="323" t="s">
        <v>1299</v>
      </c>
      <c r="F12" s="206" t="s">
        <v>1289</v>
      </c>
      <c r="G12" s="103" t="s">
        <v>10</v>
      </c>
      <c r="H12" s="206" t="s">
        <v>1418</v>
      </c>
      <c r="I12" s="103" t="s">
        <v>15</v>
      </c>
      <c r="J12" s="103" t="s">
        <v>17</v>
      </c>
      <c r="K12" s="103" t="s">
        <v>612</v>
      </c>
      <c r="L12" s="251">
        <v>150</v>
      </c>
      <c r="M12" s="251">
        <v>145</v>
      </c>
      <c r="N12" s="103">
        <v>97</v>
      </c>
      <c r="O12" s="327" t="s">
        <v>62</v>
      </c>
      <c r="P12" s="98" t="s">
        <v>63</v>
      </c>
      <c r="Q12" s="252">
        <v>3265.65</v>
      </c>
      <c r="R12" s="103" t="s">
        <v>24</v>
      </c>
      <c r="S12" s="98" t="s">
        <v>25</v>
      </c>
      <c r="T12" s="210" t="s">
        <v>1417</v>
      </c>
      <c r="U12" s="206" t="s">
        <v>1417</v>
      </c>
      <c r="V12" s="103" t="s">
        <v>326</v>
      </c>
    </row>
    <row r="13" spans="1:114" ht="48">
      <c r="A13" s="296" t="s">
        <v>327</v>
      </c>
      <c r="B13" s="98" t="s">
        <v>1019</v>
      </c>
      <c r="C13" s="103" t="s">
        <v>100</v>
      </c>
      <c r="D13" s="103" t="s">
        <v>328</v>
      </c>
      <c r="E13" s="323" t="s">
        <v>1299</v>
      </c>
      <c r="F13" s="206" t="s">
        <v>1289</v>
      </c>
      <c r="G13" s="103" t="s">
        <v>10</v>
      </c>
      <c r="H13" s="206" t="s">
        <v>1418</v>
      </c>
      <c r="I13" s="103" t="s">
        <v>15</v>
      </c>
      <c r="J13" s="103" t="s">
        <v>17</v>
      </c>
      <c r="K13" s="103" t="s">
        <v>612</v>
      </c>
      <c r="L13" s="251">
        <v>90</v>
      </c>
      <c r="M13" s="251">
        <v>79</v>
      </c>
      <c r="N13" s="103">
        <v>88</v>
      </c>
      <c r="O13" s="327" t="s">
        <v>62</v>
      </c>
      <c r="P13" s="98" t="s">
        <v>63</v>
      </c>
      <c r="Q13" s="252">
        <v>880603.5</v>
      </c>
      <c r="R13" s="103" t="s">
        <v>24</v>
      </c>
      <c r="S13" s="98" t="s">
        <v>25</v>
      </c>
      <c r="T13" s="210" t="s">
        <v>1417</v>
      </c>
      <c r="U13" s="206" t="s">
        <v>1417</v>
      </c>
      <c r="V13" s="103" t="s">
        <v>323</v>
      </c>
    </row>
    <row r="14" spans="1:114" ht="72">
      <c r="A14" s="296" t="s">
        <v>329</v>
      </c>
      <c r="B14" s="98" t="s">
        <v>1019</v>
      </c>
      <c r="C14" s="103" t="s">
        <v>100</v>
      </c>
      <c r="D14" s="103" t="s">
        <v>1021</v>
      </c>
      <c r="E14" s="359" t="s">
        <v>1299</v>
      </c>
      <c r="F14" s="206" t="s">
        <v>1289</v>
      </c>
      <c r="G14" s="103" t="s">
        <v>10</v>
      </c>
      <c r="H14" s="206" t="s">
        <v>1418</v>
      </c>
      <c r="I14" s="103" t="s">
        <v>15</v>
      </c>
      <c r="J14" s="103" t="s">
        <v>17</v>
      </c>
      <c r="K14" s="103" t="s">
        <v>612</v>
      </c>
      <c r="L14" s="251">
        <v>90</v>
      </c>
      <c r="M14" s="251">
        <v>90</v>
      </c>
      <c r="N14" s="103">
        <v>100</v>
      </c>
      <c r="O14" s="327" t="s">
        <v>62</v>
      </c>
      <c r="P14" s="206" t="s">
        <v>1289</v>
      </c>
      <c r="Q14" s="252">
        <v>2784.28</v>
      </c>
      <c r="R14" s="103" t="s">
        <v>24</v>
      </c>
      <c r="S14" s="98" t="s">
        <v>25</v>
      </c>
      <c r="T14" s="210" t="s">
        <v>1417</v>
      </c>
      <c r="U14" s="206" t="s">
        <v>1417</v>
      </c>
      <c r="V14" s="103" t="s">
        <v>323</v>
      </c>
      <c r="W14" s="21"/>
      <c r="X14" s="22"/>
    </row>
    <row r="15" spans="1:114" ht="84">
      <c r="A15" s="296" t="s">
        <v>78</v>
      </c>
      <c r="B15" s="98" t="s">
        <v>907</v>
      </c>
      <c r="C15" s="242" t="s">
        <v>908</v>
      </c>
      <c r="D15" s="103" t="s">
        <v>914</v>
      </c>
      <c r="E15" s="360" t="s">
        <v>1299</v>
      </c>
      <c r="F15" s="353" t="s">
        <v>1299</v>
      </c>
      <c r="G15" s="242" t="s">
        <v>10</v>
      </c>
      <c r="H15" s="98" t="s">
        <v>915</v>
      </c>
      <c r="I15" s="103" t="s">
        <v>15</v>
      </c>
      <c r="J15" s="292" t="s">
        <v>17</v>
      </c>
      <c r="K15" s="292" t="s">
        <v>612</v>
      </c>
      <c r="L15" s="293">
        <v>326</v>
      </c>
      <c r="M15" s="243">
        <v>300</v>
      </c>
      <c r="N15" s="103">
        <v>92</v>
      </c>
      <c r="O15" s="327" t="s">
        <v>62</v>
      </c>
      <c r="P15" s="98" t="s">
        <v>63</v>
      </c>
      <c r="Q15" s="282">
        <v>35000</v>
      </c>
      <c r="R15" s="98" t="s">
        <v>24</v>
      </c>
      <c r="S15" s="103" t="s">
        <v>1447</v>
      </c>
      <c r="T15" s="98">
        <v>1979</v>
      </c>
      <c r="U15" s="206" t="s">
        <v>1417</v>
      </c>
      <c r="V15" s="244" t="s">
        <v>79</v>
      </c>
      <c r="W15" s="21"/>
      <c r="X15" s="22"/>
    </row>
    <row r="16" spans="1:114" ht="60">
      <c r="A16" s="103" t="s">
        <v>80</v>
      </c>
      <c r="B16" s="98" t="s">
        <v>907</v>
      </c>
      <c r="C16" s="242" t="s">
        <v>908</v>
      </c>
      <c r="D16" s="103" t="s">
        <v>81</v>
      </c>
      <c r="E16" s="324" t="s">
        <v>1299</v>
      </c>
      <c r="F16" s="324" t="s">
        <v>1299</v>
      </c>
      <c r="G16" s="242" t="s">
        <v>10</v>
      </c>
      <c r="H16" s="98" t="s">
        <v>916</v>
      </c>
      <c r="I16" s="103" t="s">
        <v>15</v>
      </c>
      <c r="J16" s="292" t="s">
        <v>17</v>
      </c>
      <c r="K16" s="292" t="s">
        <v>612</v>
      </c>
      <c r="L16" s="243">
        <v>162</v>
      </c>
      <c r="M16" s="243">
        <v>161</v>
      </c>
      <c r="N16" s="103">
        <v>99</v>
      </c>
      <c r="O16" s="327" t="s">
        <v>62</v>
      </c>
      <c r="P16" s="98" t="s">
        <v>63</v>
      </c>
      <c r="Q16" s="282">
        <v>4050</v>
      </c>
      <c r="R16" s="98" t="s">
        <v>24</v>
      </c>
      <c r="S16" s="98" t="s">
        <v>37</v>
      </c>
      <c r="T16" s="206" t="s">
        <v>1417</v>
      </c>
      <c r="U16" s="206" t="s">
        <v>1417</v>
      </c>
      <c r="V16" s="244" t="s">
        <v>82</v>
      </c>
      <c r="W16" s="21"/>
      <c r="X16" s="22"/>
    </row>
    <row r="17" spans="1:23">
      <c r="A17" s="98" t="s">
        <v>1097</v>
      </c>
      <c r="B17" s="98" t="s">
        <v>1075</v>
      </c>
      <c r="C17" s="98" t="s">
        <v>854</v>
      </c>
      <c r="D17" s="270" t="s">
        <v>1098</v>
      </c>
      <c r="E17" s="353" t="s">
        <v>1299</v>
      </c>
      <c r="F17" s="206" t="s">
        <v>1289</v>
      </c>
      <c r="G17" s="242" t="s">
        <v>9</v>
      </c>
      <c r="H17" s="206" t="s">
        <v>1418</v>
      </c>
      <c r="I17" s="103" t="s">
        <v>852</v>
      </c>
      <c r="J17" s="98" t="s">
        <v>17</v>
      </c>
      <c r="K17" s="98" t="s">
        <v>1060</v>
      </c>
      <c r="L17" s="206" t="s">
        <v>1417</v>
      </c>
      <c r="M17" s="243">
        <v>20000</v>
      </c>
      <c r="N17" s="206" t="s">
        <v>1417</v>
      </c>
      <c r="O17" s="327" t="s">
        <v>62</v>
      </c>
      <c r="P17" s="98" t="s">
        <v>63</v>
      </c>
      <c r="Q17" s="243" t="s">
        <v>1489</v>
      </c>
      <c r="R17" s="98" t="s">
        <v>24</v>
      </c>
      <c r="S17" s="98" t="s">
        <v>53</v>
      </c>
      <c r="T17" s="325">
        <v>2000</v>
      </c>
      <c r="U17" s="206" t="s">
        <v>1417</v>
      </c>
      <c r="V17" s="244" t="s">
        <v>1099</v>
      </c>
    </row>
    <row r="18" spans="1:23" ht="40.5" customHeight="1">
      <c r="A18" s="296" t="s">
        <v>83</v>
      </c>
      <c r="B18" s="98" t="s">
        <v>907</v>
      </c>
      <c r="C18" s="242" t="s">
        <v>908</v>
      </c>
      <c r="D18" s="103" t="s">
        <v>917</v>
      </c>
      <c r="E18" s="324" t="s">
        <v>1299</v>
      </c>
      <c r="F18" s="324" t="s">
        <v>1299</v>
      </c>
      <c r="G18" s="242" t="s">
        <v>10</v>
      </c>
      <c r="H18" s="98" t="s">
        <v>84</v>
      </c>
      <c r="I18" s="103" t="s">
        <v>15</v>
      </c>
      <c r="J18" s="292" t="s">
        <v>17</v>
      </c>
      <c r="K18" s="292" t="s">
        <v>612</v>
      </c>
      <c r="L18" s="243">
        <v>337</v>
      </c>
      <c r="M18" s="243">
        <v>336</v>
      </c>
      <c r="N18" s="103">
        <v>99</v>
      </c>
      <c r="O18" s="327" t="s">
        <v>62</v>
      </c>
      <c r="P18" s="98" t="s">
        <v>63</v>
      </c>
      <c r="Q18" s="287">
        <v>12750</v>
      </c>
      <c r="R18" s="98" t="s">
        <v>24</v>
      </c>
      <c r="S18" s="98" t="s">
        <v>37</v>
      </c>
      <c r="T18" s="206" t="s">
        <v>1417</v>
      </c>
      <c r="U18" s="206" t="s">
        <v>1417</v>
      </c>
      <c r="V18" s="244" t="s">
        <v>82</v>
      </c>
      <c r="W18" s="31"/>
    </row>
    <row r="19" spans="1:23" ht="48">
      <c r="A19" s="98" t="s">
        <v>87</v>
      </c>
      <c r="B19" s="98" t="s">
        <v>907</v>
      </c>
      <c r="C19" s="242" t="s">
        <v>908</v>
      </c>
      <c r="D19" s="103" t="s">
        <v>918</v>
      </c>
      <c r="E19" s="324" t="s">
        <v>1299</v>
      </c>
      <c r="F19" s="324" t="s">
        <v>1299</v>
      </c>
      <c r="G19" s="242" t="s">
        <v>10</v>
      </c>
      <c r="H19" s="206" t="s">
        <v>1418</v>
      </c>
      <c r="I19" s="103" t="s">
        <v>15</v>
      </c>
      <c r="J19" s="292" t="s">
        <v>17</v>
      </c>
      <c r="K19" s="292" t="s">
        <v>612</v>
      </c>
      <c r="L19" s="243">
        <v>326</v>
      </c>
      <c r="M19" s="243">
        <v>300</v>
      </c>
      <c r="N19" s="103">
        <v>92</v>
      </c>
      <c r="O19" s="327" t="s">
        <v>62</v>
      </c>
      <c r="P19" s="98" t="s">
        <v>340</v>
      </c>
      <c r="Q19" s="287">
        <v>1330</v>
      </c>
      <c r="R19" s="98" t="s">
        <v>24</v>
      </c>
      <c r="S19" s="98" t="s">
        <v>37</v>
      </c>
      <c r="T19" s="206" t="s">
        <v>1417</v>
      </c>
      <c r="U19" s="206" t="s">
        <v>1417</v>
      </c>
      <c r="V19" s="244" t="s">
        <v>88</v>
      </c>
      <c r="W19" s="31"/>
    </row>
    <row r="20" spans="1:23" ht="48">
      <c r="A20" s="296" t="s">
        <v>89</v>
      </c>
      <c r="B20" s="98" t="s">
        <v>907</v>
      </c>
      <c r="C20" s="242" t="s">
        <v>908</v>
      </c>
      <c r="D20" s="103" t="s">
        <v>919</v>
      </c>
      <c r="E20" s="324" t="s">
        <v>1301</v>
      </c>
      <c r="F20" s="324" t="s">
        <v>1299</v>
      </c>
      <c r="G20" s="242" t="s">
        <v>10</v>
      </c>
      <c r="H20" s="206" t="s">
        <v>1418</v>
      </c>
      <c r="I20" s="103" t="s">
        <v>15</v>
      </c>
      <c r="J20" s="292" t="s">
        <v>17</v>
      </c>
      <c r="K20" s="292" t="s">
        <v>612</v>
      </c>
      <c r="L20" s="243">
        <v>293</v>
      </c>
      <c r="M20" s="243">
        <v>274</v>
      </c>
      <c r="N20" s="103">
        <v>94</v>
      </c>
      <c r="O20" s="327" t="s">
        <v>62</v>
      </c>
      <c r="P20" s="98" t="s">
        <v>63</v>
      </c>
      <c r="Q20" s="287">
        <v>12800</v>
      </c>
      <c r="R20" s="98" t="s">
        <v>24</v>
      </c>
      <c r="S20" s="98" t="s">
        <v>25</v>
      </c>
      <c r="T20" s="206" t="s">
        <v>1417</v>
      </c>
      <c r="U20" s="206" t="s">
        <v>1417</v>
      </c>
      <c r="V20" s="244" t="s">
        <v>88</v>
      </c>
      <c r="W20" s="31"/>
    </row>
    <row r="21" spans="1:23" ht="48">
      <c r="A21" s="98" t="s">
        <v>263</v>
      </c>
      <c r="B21" s="98" t="s">
        <v>1295</v>
      </c>
      <c r="C21" s="98" t="s">
        <v>27</v>
      </c>
      <c r="D21" s="98" t="s">
        <v>264</v>
      </c>
      <c r="E21" s="206" t="s">
        <v>1289</v>
      </c>
      <c r="F21" s="206" t="s">
        <v>1289</v>
      </c>
      <c r="G21" s="242" t="s">
        <v>10</v>
      </c>
      <c r="H21" s="98" t="s">
        <v>265</v>
      </c>
      <c r="I21" s="103" t="s">
        <v>15</v>
      </c>
      <c r="J21" s="292" t="s">
        <v>17</v>
      </c>
      <c r="K21" s="98" t="s">
        <v>612</v>
      </c>
      <c r="L21" s="243">
        <v>23500</v>
      </c>
      <c r="M21" s="243">
        <v>23500</v>
      </c>
      <c r="N21" s="103">
        <v>100</v>
      </c>
      <c r="O21" s="327" t="s">
        <v>62</v>
      </c>
      <c r="P21" s="98" t="s">
        <v>63</v>
      </c>
      <c r="Q21" s="238">
        <v>576907</v>
      </c>
      <c r="R21" s="98" t="s">
        <v>24</v>
      </c>
      <c r="S21" s="98" t="s">
        <v>25</v>
      </c>
      <c r="T21" s="210" t="s">
        <v>1417</v>
      </c>
      <c r="U21" s="206" t="s">
        <v>1417</v>
      </c>
      <c r="V21" s="244" t="s">
        <v>215</v>
      </c>
      <c r="W21" s="31"/>
    </row>
    <row r="22" spans="1:23" ht="36">
      <c r="A22" s="103" t="s">
        <v>91</v>
      </c>
      <c r="B22" s="98" t="s">
        <v>907</v>
      </c>
      <c r="C22" s="242" t="s">
        <v>60</v>
      </c>
      <c r="D22" s="103" t="s">
        <v>97</v>
      </c>
      <c r="E22" s="206" t="s">
        <v>1289</v>
      </c>
      <c r="F22" s="324" t="s">
        <v>1299</v>
      </c>
      <c r="G22" s="242" t="s">
        <v>8</v>
      </c>
      <c r="H22" s="206" t="s">
        <v>1418</v>
      </c>
      <c r="I22" s="103" t="s">
        <v>15</v>
      </c>
      <c r="J22" s="292" t="s">
        <v>17</v>
      </c>
      <c r="K22" s="292" t="s">
        <v>612</v>
      </c>
      <c r="L22" s="243">
        <v>160</v>
      </c>
      <c r="M22" s="243">
        <v>160</v>
      </c>
      <c r="N22" s="103">
        <v>100</v>
      </c>
      <c r="O22" s="327" t="s">
        <v>62</v>
      </c>
      <c r="P22" s="98" t="s">
        <v>63</v>
      </c>
      <c r="Q22" s="287">
        <v>10000</v>
      </c>
      <c r="R22" s="98" t="s">
        <v>24</v>
      </c>
      <c r="S22" s="98" t="s">
        <v>31</v>
      </c>
      <c r="T22" s="206" t="s">
        <v>1417</v>
      </c>
      <c r="U22" s="206" t="s">
        <v>1417</v>
      </c>
      <c r="V22" s="244" t="s">
        <v>921</v>
      </c>
    </row>
    <row r="23" spans="1:23" ht="82.5" customHeight="1">
      <c r="A23" s="103" t="s">
        <v>373</v>
      </c>
      <c r="B23" s="98" t="s">
        <v>1031</v>
      </c>
      <c r="C23" s="103" t="s">
        <v>371</v>
      </c>
      <c r="D23" s="103" t="s">
        <v>374</v>
      </c>
      <c r="E23" s="206" t="s">
        <v>1289</v>
      </c>
      <c r="F23" s="206" t="s">
        <v>1289</v>
      </c>
      <c r="G23" s="103" t="s">
        <v>10</v>
      </c>
      <c r="H23" s="206" t="s">
        <v>1418</v>
      </c>
      <c r="I23" s="103" t="s">
        <v>770</v>
      </c>
      <c r="J23" s="103" t="s">
        <v>17</v>
      </c>
      <c r="K23" s="103" t="s">
        <v>612</v>
      </c>
      <c r="L23" s="251">
        <v>1157875</v>
      </c>
      <c r="M23" s="251">
        <v>1076824</v>
      </c>
      <c r="N23" s="103">
        <v>93</v>
      </c>
      <c r="O23" s="327" t="s">
        <v>62</v>
      </c>
      <c r="P23" s="98" t="s">
        <v>63</v>
      </c>
      <c r="Q23" s="252">
        <v>1006100</v>
      </c>
      <c r="R23" s="103" t="s">
        <v>24</v>
      </c>
      <c r="S23" s="206" t="s">
        <v>1289</v>
      </c>
      <c r="T23" s="325">
        <v>38596</v>
      </c>
      <c r="U23" s="103" t="s">
        <v>111</v>
      </c>
      <c r="V23" s="103" t="s">
        <v>375</v>
      </c>
    </row>
    <row r="24" spans="1:23" ht="82.5" customHeight="1">
      <c r="A24" s="296" t="s">
        <v>348</v>
      </c>
      <c r="B24" s="98" t="s">
        <v>1019</v>
      </c>
      <c r="C24" s="103" t="s">
        <v>100</v>
      </c>
      <c r="D24" s="103" t="s">
        <v>349</v>
      </c>
      <c r="E24" s="323" t="s">
        <v>1299</v>
      </c>
      <c r="F24" s="206" t="s">
        <v>1289</v>
      </c>
      <c r="G24" s="103" t="s">
        <v>10</v>
      </c>
      <c r="H24" s="206" t="s">
        <v>1418</v>
      </c>
      <c r="I24" s="103" t="s">
        <v>15</v>
      </c>
      <c r="J24" s="103" t="s">
        <v>17</v>
      </c>
      <c r="K24" s="103" t="s">
        <v>612</v>
      </c>
      <c r="L24" s="251">
        <v>151</v>
      </c>
      <c r="M24" s="251">
        <v>151</v>
      </c>
      <c r="N24" s="103">
        <v>100</v>
      </c>
      <c r="O24" s="327" t="s">
        <v>62</v>
      </c>
      <c r="P24" s="98" t="s">
        <v>63</v>
      </c>
      <c r="Q24" s="252">
        <v>1641.35</v>
      </c>
      <c r="R24" s="103" t="s">
        <v>24</v>
      </c>
      <c r="S24" s="98" t="s">
        <v>25</v>
      </c>
      <c r="T24" s="210" t="s">
        <v>1417</v>
      </c>
      <c r="U24" s="206" t="s">
        <v>1417</v>
      </c>
      <c r="V24" s="103" t="s">
        <v>350</v>
      </c>
    </row>
    <row r="25" spans="1:23" ht="82.5" customHeight="1">
      <c r="A25" s="296" t="s">
        <v>351</v>
      </c>
      <c r="B25" s="98" t="s">
        <v>1019</v>
      </c>
      <c r="C25" s="103" t="s">
        <v>100</v>
      </c>
      <c r="D25" s="103" t="s">
        <v>352</v>
      </c>
      <c r="E25" s="323" t="s">
        <v>1299</v>
      </c>
      <c r="F25" s="206" t="s">
        <v>1289</v>
      </c>
      <c r="G25" s="103" t="s">
        <v>10</v>
      </c>
      <c r="H25" s="206" t="s">
        <v>1418</v>
      </c>
      <c r="I25" s="103" t="s">
        <v>15</v>
      </c>
      <c r="J25" s="103" t="s">
        <v>17</v>
      </c>
      <c r="K25" s="103" t="s">
        <v>612</v>
      </c>
      <c r="L25" s="251">
        <v>151</v>
      </c>
      <c r="M25" s="251">
        <v>151</v>
      </c>
      <c r="N25" s="103">
        <v>100</v>
      </c>
      <c r="O25" s="327" t="s">
        <v>62</v>
      </c>
      <c r="P25" s="98" t="s">
        <v>63</v>
      </c>
      <c r="Q25" s="252">
        <v>1515.8349999999998</v>
      </c>
      <c r="R25" s="103" t="s">
        <v>24</v>
      </c>
      <c r="S25" s="98" t="s">
        <v>25</v>
      </c>
      <c r="T25" s="210" t="s">
        <v>1417</v>
      </c>
      <c r="U25" s="206" t="s">
        <v>1417</v>
      </c>
      <c r="V25" s="103" t="s">
        <v>350</v>
      </c>
    </row>
    <row r="26" spans="1:23" ht="82.5" customHeight="1">
      <c r="A26" s="103" t="s">
        <v>1039</v>
      </c>
      <c r="B26" s="98" t="s">
        <v>1031</v>
      </c>
      <c r="C26" s="103" t="s">
        <v>371</v>
      </c>
      <c r="D26" s="103" t="s">
        <v>1040</v>
      </c>
      <c r="E26" s="323" t="s">
        <v>1299</v>
      </c>
      <c r="F26" s="206" t="s">
        <v>1289</v>
      </c>
      <c r="G26" s="103" t="s">
        <v>10</v>
      </c>
      <c r="H26" s="206" t="s">
        <v>1418</v>
      </c>
      <c r="I26" s="103" t="s">
        <v>15</v>
      </c>
      <c r="J26" s="103" t="s">
        <v>17</v>
      </c>
      <c r="K26" s="103" t="s">
        <v>612</v>
      </c>
      <c r="L26" s="251">
        <v>152</v>
      </c>
      <c r="M26" s="251">
        <v>152</v>
      </c>
      <c r="N26" s="103">
        <v>100</v>
      </c>
      <c r="O26" s="327" t="s">
        <v>62</v>
      </c>
      <c r="P26" s="98" t="s">
        <v>63</v>
      </c>
      <c r="Q26" s="252">
        <v>48172.067499999997</v>
      </c>
      <c r="R26" s="103" t="s">
        <v>24</v>
      </c>
      <c r="S26" s="103" t="s">
        <v>37</v>
      </c>
      <c r="T26" s="325" t="s">
        <v>110</v>
      </c>
      <c r="U26" s="206" t="s">
        <v>1417</v>
      </c>
      <c r="V26" s="103" t="s">
        <v>372</v>
      </c>
    </row>
    <row r="27" spans="1:23" ht="36">
      <c r="A27" s="103" t="s">
        <v>924</v>
      </c>
      <c r="B27" s="98" t="s">
        <v>907</v>
      </c>
      <c r="C27" s="242" t="s">
        <v>60</v>
      </c>
      <c r="D27" s="103" t="s">
        <v>97</v>
      </c>
      <c r="E27" s="206" t="s">
        <v>1289</v>
      </c>
      <c r="F27" s="324" t="s">
        <v>1299</v>
      </c>
      <c r="G27" s="242" t="s">
        <v>8</v>
      </c>
      <c r="H27" s="206" t="s">
        <v>1418</v>
      </c>
      <c r="I27" s="103" t="s">
        <v>15</v>
      </c>
      <c r="J27" s="292" t="s">
        <v>17</v>
      </c>
      <c r="K27" s="292" t="s">
        <v>612</v>
      </c>
      <c r="L27" s="243">
        <v>518</v>
      </c>
      <c r="M27" s="243">
        <v>518</v>
      </c>
      <c r="N27" s="103">
        <v>100</v>
      </c>
      <c r="O27" s="327" t="s">
        <v>62</v>
      </c>
      <c r="P27" s="98" t="s">
        <v>63</v>
      </c>
      <c r="Q27" s="287">
        <v>45325</v>
      </c>
      <c r="R27" s="98" t="s">
        <v>24</v>
      </c>
      <c r="S27" s="98" t="s">
        <v>37</v>
      </c>
      <c r="T27" s="206" t="s">
        <v>1417</v>
      </c>
      <c r="U27" s="206" t="s">
        <v>1417</v>
      </c>
      <c r="V27" s="244" t="s">
        <v>921</v>
      </c>
    </row>
    <row r="28" spans="1:23" ht="60">
      <c r="A28" s="103" t="s">
        <v>1037</v>
      </c>
      <c r="B28" s="98" t="s">
        <v>1031</v>
      </c>
      <c r="C28" s="103" t="s">
        <v>221</v>
      </c>
      <c r="D28" s="103" t="s">
        <v>1038</v>
      </c>
      <c r="E28" s="323" t="s">
        <v>1299</v>
      </c>
      <c r="F28" s="206" t="s">
        <v>1289</v>
      </c>
      <c r="G28" s="103" t="s">
        <v>10</v>
      </c>
      <c r="H28" s="103" t="s">
        <v>15</v>
      </c>
      <c r="I28" s="217" t="s">
        <v>1289</v>
      </c>
      <c r="J28" s="103" t="s">
        <v>17</v>
      </c>
      <c r="K28" s="103" t="s">
        <v>612</v>
      </c>
      <c r="L28" s="206" t="s">
        <v>1417</v>
      </c>
      <c r="M28" s="206" t="s">
        <v>1289</v>
      </c>
      <c r="N28" s="206" t="s">
        <v>1417</v>
      </c>
      <c r="O28" s="327" t="s">
        <v>62</v>
      </c>
      <c r="P28" s="98" t="s">
        <v>63</v>
      </c>
      <c r="Q28" s="252">
        <v>12187.4271627907</v>
      </c>
      <c r="R28" s="103" t="s">
        <v>24</v>
      </c>
      <c r="S28" s="103" t="s">
        <v>52</v>
      </c>
      <c r="T28" s="210" t="s">
        <v>1417</v>
      </c>
      <c r="U28" s="103" t="s">
        <v>47</v>
      </c>
      <c r="V28" s="103" t="s">
        <v>366</v>
      </c>
    </row>
    <row r="29" spans="1:23" ht="60">
      <c r="A29" s="103" t="s">
        <v>369</v>
      </c>
      <c r="B29" s="98" t="s">
        <v>1031</v>
      </c>
      <c r="C29" s="98" t="s">
        <v>221</v>
      </c>
      <c r="D29" s="98" t="s">
        <v>370</v>
      </c>
      <c r="E29" s="206" t="s">
        <v>1289</v>
      </c>
      <c r="F29" s="324" t="s">
        <v>1299</v>
      </c>
      <c r="G29" s="103" t="s">
        <v>10</v>
      </c>
      <c r="H29" s="206" t="s">
        <v>1418</v>
      </c>
      <c r="I29" s="103" t="s">
        <v>15</v>
      </c>
      <c r="J29" s="103" t="s">
        <v>17</v>
      </c>
      <c r="K29" s="103" t="s">
        <v>612</v>
      </c>
      <c r="L29" s="251">
        <v>152</v>
      </c>
      <c r="M29" s="327">
        <v>152</v>
      </c>
      <c r="N29" s="103">
        <v>100</v>
      </c>
      <c r="O29" s="327" t="s">
        <v>62</v>
      </c>
      <c r="P29" s="98" t="s">
        <v>63</v>
      </c>
      <c r="Q29" s="252">
        <v>12187.4271627907</v>
      </c>
      <c r="R29" s="103" t="s">
        <v>24</v>
      </c>
      <c r="S29" s="103" t="s">
        <v>1054</v>
      </c>
      <c r="T29" s="210" t="s">
        <v>1417</v>
      </c>
      <c r="U29" s="361" t="s">
        <v>110</v>
      </c>
      <c r="V29" s="103" t="s">
        <v>1053</v>
      </c>
    </row>
    <row r="30" spans="1:23" ht="48">
      <c r="A30" s="103" t="s">
        <v>94</v>
      </c>
      <c r="B30" s="98" t="s">
        <v>907</v>
      </c>
      <c r="C30" s="242" t="s">
        <v>908</v>
      </c>
      <c r="D30" s="103" t="s">
        <v>925</v>
      </c>
      <c r="E30" s="353" t="s">
        <v>1302</v>
      </c>
      <c r="F30" s="353" t="s">
        <v>1299</v>
      </c>
      <c r="G30" s="242" t="s">
        <v>10</v>
      </c>
      <c r="H30" s="103" t="s">
        <v>95</v>
      </c>
      <c r="I30" s="103" t="s">
        <v>15</v>
      </c>
      <c r="J30" s="292" t="s">
        <v>17</v>
      </c>
      <c r="K30" s="292" t="s">
        <v>612</v>
      </c>
      <c r="L30" s="243">
        <v>326</v>
      </c>
      <c r="M30" s="243">
        <v>326</v>
      </c>
      <c r="N30" s="103">
        <v>100</v>
      </c>
      <c r="O30" s="327" t="s">
        <v>62</v>
      </c>
      <c r="P30" s="98" t="s">
        <v>63</v>
      </c>
      <c r="Q30" s="287">
        <v>23700</v>
      </c>
      <c r="R30" s="98" t="s">
        <v>24</v>
      </c>
      <c r="S30" s="98" t="s">
        <v>25</v>
      </c>
      <c r="T30" s="98">
        <v>2010</v>
      </c>
      <c r="U30" s="206" t="s">
        <v>1417</v>
      </c>
      <c r="V30" s="244" t="s">
        <v>96</v>
      </c>
    </row>
    <row r="31" spans="1:23" s="189" customFormat="1">
      <c r="A31" s="103" t="s">
        <v>1041</v>
      </c>
      <c r="B31" s="98" t="s">
        <v>1031</v>
      </c>
      <c r="C31" s="103" t="s">
        <v>221</v>
      </c>
      <c r="D31" s="206" t="s">
        <v>1289</v>
      </c>
      <c r="E31" s="206" t="s">
        <v>1289</v>
      </c>
      <c r="F31" s="206" t="s">
        <v>1289</v>
      </c>
      <c r="G31" s="103" t="s">
        <v>10</v>
      </c>
      <c r="H31" s="206" t="s">
        <v>1418</v>
      </c>
      <c r="I31" s="103" t="s">
        <v>15</v>
      </c>
      <c r="J31" s="103" t="s">
        <v>17</v>
      </c>
      <c r="K31" s="103" t="s">
        <v>612</v>
      </c>
      <c r="L31" s="251">
        <v>152</v>
      </c>
      <c r="M31" s="251">
        <v>152</v>
      </c>
      <c r="N31" s="103">
        <v>100</v>
      </c>
      <c r="O31" s="354" t="s">
        <v>62</v>
      </c>
      <c r="P31" s="98" t="s">
        <v>63</v>
      </c>
      <c r="Q31" s="252">
        <v>700000</v>
      </c>
      <c r="R31" s="103" t="s">
        <v>24</v>
      </c>
      <c r="S31" s="98" t="s">
        <v>25</v>
      </c>
      <c r="T31" s="210" t="s">
        <v>1417</v>
      </c>
      <c r="U31" s="206" t="s">
        <v>1417</v>
      </c>
      <c r="V31" s="103" t="s">
        <v>365</v>
      </c>
    </row>
    <row r="32" spans="1:23" s="189" customFormat="1" ht="72">
      <c r="A32" s="103" t="s">
        <v>1051</v>
      </c>
      <c r="B32" s="98" t="s">
        <v>1031</v>
      </c>
      <c r="C32" s="98" t="s">
        <v>221</v>
      </c>
      <c r="D32" s="103" t="s">
        <v>1052</v>
      </c>
      <c r="E32" s="206" t="s">
        <v>1289</v>
      </c>
      <c r="F32" s="206" t="s">
        <v>1289</v>
      </c>
      <c r="G32" s="103" t="s">
        <v>10</v>
      </c>
      <c r="H32" s="206" t="s">
        <v>1418</v>
      </c>
      <c r="I32" s="103" t="s">
        <v>15</v>
      </c>
      <c r="J32" s="103" t="s">
        <v>17</v>
      </c>
      <c r="K32" s="103" t="s">
        <v>612</v>
      </c>
      <c r="L32" s="251">
        <v>152</v>
      </c>
      <c r="M32" s="327">
        <v>152</v>
      </c>
      <c r="N32" s="103">
        <v>100</v>
      </c>
      <c r="O32" s="354" t="s">
        <v>62</v>
      </c>
      <c r="P32" s="98" t="s">
        <v>63</v>
      </c>
      <c r="Q32" s="252">
        <v>137272</v>
      </c>
      <c r="R32" s="103" t="s">
        <v>24</v>
      </c>
      <c r="S32" s="98" t="s">
        <v>25</v>
      </c>
      <c r="T32" s="210" t="s">
        <v>1417</v>
      </c>
      <c r="U32" s="206" t="s">
        <v>1417</v>
      </c>
      <c r="V32" s="103" t="s">
        <v>1053</v>
      </c>
    </row>
    <row r="33" spans="1:22" s="189" customFormat="1" ht="36">
      <c r="A33" s="103" t="s">
        <v>926</v>
      </c>
      <c r="B33" s="98" t="s">
        <v>907</v>
      </c>
      <c r="C33" s="242" t="s">
        <v>60</v>
      </c>
      <c r="D33" s="103" t="s">
        <v>97</v>
      </c>
      <c r="E33" s="206" t="s">
        <v>1289</v>
      </c>
      <c r="F33" s="353" t="s">
        <v>1299</v>
      </c>
      <c r="G33" s="242" t="s">
        <v>10</v>
      </c>
      <c r="H33" s="206" t="s">
        <v>1418</v>
      </c>
      <c r="I33" s="103" t="s">
        <v>15</v>
      </c>
      <c r="J33" s="292" t="s">
        <v>17</v>
      </c>
      <c r="K33" s="292" t="s">
        <v>612</v>
      </c>
      <c r="L33" s="243">
        <v>136</v>
      </c>
      <c r="M33" s="243">
        <v>136</v>
      </c>
      <c r="N33" s="103">
        <v>100</v>
      </c>
      <c r="O33" s="354" t="s">
        <v>62</v>
      </c>
      <c r="P33" s="98" t="s">
        <v>63</v>
      </c>
      <c r="Q33" s="287">
        <v>51000</v>
      </c>
      <c r="R33" s="98" t="s">
        <v>24</v>
      </c>
      <c r="S33" s="98" t="s">
        <v>25</v>
      </c>
      <c r="T33" s="206" t="s">
        <v>1289</v>
      </c>
      <c r="U33" s="206" t="s">
        <v>1289</v>
      </c>
      <c r="V33" s="206" t="s">
        <v>1289</v>
      </c>
    </row>
    <row r="34" spans="1:22" s="189" customFormat="1" ht="24">
      <c r="A34" s="98" t="s">
        <v>1043</v>
      </c>
      <c r="B34" s="98" t="s">
        <v>1031</v>
      </c>
      <c r="C34" s="103" t="s">
        <v>221</v>
      </c>
      <c r="D34" s="340" t="s">
        <v>1044</v>
      </c>
      <c r="E34" s="329" t="s">
        <v>1020</v>
      </c>
      <c r="F34" s="329" t="s">
        <v>1020</v>
      </c>
      <c r="G34" s="103" t="s">
        <v>10</v>
      </c>
      <c r="H34" s="242" t="s">
        <v>1073</v>
      </c>
      <c r="I34" s="103" t="s">
        <v>13</v>
      </c>
      <c r="J34" s="98" t="s">
        <v>17</v>
      </c>
      <c r="K34" s="98" t="s">
        <v>883</v>
      </c>
      <c r="L34" s="243">
        <v>126755</v>
      </c>
      <c r="M34" s="243">
        <v>57860</v>
      </c>
      <c r="N34" s="103">
        <v>46</v>
      </c>
      <c r="O34" s="354" t="s">
        <v>62</v>
      </c>
      <c r="P34" s="98" t="s">
        <v>63</v>
      </c>
      <c r="Q34" s="351" t="s">
        <v>1566</v>
      </c>
      <c r="R34" s="98" t="s">
        <v>24</v>
      </c>
      <c r="S34" s="325" t="s">
        <v>1422</v>
      </c>
      <c r="T34" s="325" t="s">
        <v>64</v>
      </c>
      <c r="U34" s="242" t="s">
        <v>1071</v>
      </c>
      <c r="V34" s="103" t="s">
        <v>1072</v>
      </c>
    </row>
    <row r="35" spans="1:22" s="189" customFormat="1" ht="24">
      <c r="A35" s="103" t="s">
        <v>1043</v>
      </c>
      <c r="B35" s="98" t="s">
        <v>1031</v>
      </c>
      <c r="C35" s="103" t="s">
        <v>221</v>
      </c>
      <c r="D35" s="340" t="s">
        <v>1044</v>
      </c>
      <c r="E35" s="323" t="s">
        <v>1299</v>
      </c>
      <c r="F35" s="206" t="s">
        <v>1289</v>
      </c>
      <c r="G35" s="103" t="s">
        <v>10</v>
      </c>
      <c r="H35" s="206" t="s">
        <v>1418</v>
      </c>
      <c r="I35" s="103" t="s">
        <v>15</v>
      </c>
      <c r="J35" s="103" t="s">
        <v>17</v>
      </c>
      <c r="K35" s="103" t="s">
        <v>612</v>
      </c>
      <c r="L35" s="251">
        <v>152</v>
      </c>
      <c r="M35" s="251">
        <v>151</v>
      </c>
      <c r="N35" s="103">
        <v>99</v>
      </c>
      <c r="O35" s="354" t="s">
        <v>62</v>
      </c>
      <c r="P35" s="98" t="s">
        <v>63</v>
      </c>
      <c r="Q35" s="358">
        <v>156559</v>
      </c>
      <c r="R35" s="103" t="s">
        <v>24</v>
      </c>
      <c r="S35" s="325" t="s">
        <v>1422</v>
      </c>
      <c r="T35" s="210" t="s">
        <v>1417</v>
      </c>
      <c r="U35" s="206" t="s">
        <v>1417</v>
      </c>
      <c r="V35" s="103" t="s">
        <v>366</v>
      </c>
    </row>
    <row r="36" spans="1:22" s="189" customFormat="1" ht="36">
      <c r="A36" s="296" t="s">
        <v>359</v>
      </c>
      <c r="B36" s="98" t="s">
        <v>1019</v>
      </c>
      <c r="C36" s="103" t="s">
        <v>100</v>
      </c>
      <c r="D36" s="103" t="s">
        <v>360</v>
      </c>
      <c r="E36" s="323" t="s">
        <v>1299</v>
      </c>
      <c r="F36" s="206" t="s">
        <v>1289</v>
      </c>
      <c r="G36" s="103" t="s">
        <v>970</v>
      </c>
      <c r="H36" s="206" t="s">
        <v>1418</v>
      </c>
      <c r="I36" s="103" t="s">
        <v>15</v>
      </c>
      <c r="J36" s="103" t="s">
        <v>17</v>
      </c>
      <c r="K36" s="103" t="s">
        <v>612</v>
      </c>
      <c r="L36" s="251">
        <v>316</v>
      </c>
      <c r="M36" s="251">
        <v>300</v>
      </c>
      <c r="N36" s="103">
        <v>95</v>
      </c>
      <c r="O36" s="354" t="s">
        <v>62</v>
      </c>
      <c r="P36" s="98" t="s">
        <v>63</v>
      </c>
      <c r="Q36" s="252">
        <v>1575</v>
      </c>
      <c r="R36" s="103" t="s">
        <v>24</v>
      </c>
      <c r="S36" s="325" t="s">
        <v>1422</v>
      </c>
      <c r="T36" s="210" t="s">
        <v>1417</v>
      </c>
      <c r="U36" s="103" t="s">
        <v>111</v>
      </c>
      <c r="V36" s="103" t="s">
        <v>323</v>
      </c>
    </row>
  </sheetData>
  <protectedRanges>
    <protectedRange sqref="T7:U7" name="Range1_3_4_1"/>
    <protectedRange sqref="T8:U8 T10:U11 U9" name="Range1_3_4_1_1"/>
    <protectedRange sqref="T12:U12" name="Range1_3_4_1_2"/>
    <protectedRange sqref="T14:U14" name="Range1_3_4_1_3"/>
    <protectedRange sqref="T15:U16" name="Range1_3_4_1_4"/>
    <protectedRange sqref="T17:U17" name="Range1_3_4_1_5"/>
    <protectedRange sqref="U18" name="Range1_3_4_1_6"/>
    <protectedRange sqref="A18" name="Range1_3_10"/>
    <protectedRange sqref="J18 C18:E18 G18 M18 V18 Q18:T18" name="Range1_3_11"/>
    <protectedRange sqref="T19:U19" name="Range1_3_4_1_7"/>
    <protectedRange sqref="T20:U20" name="Range1_3_4_1_8"/>
    <protectedRange sqref="T23:U23" name="Range1_3_4_1_9"/>
    <protectedRange sqref="A23" name="Range1_7"/>
    <protectedRange sqref="D23" name="Range1_1_4"/>
    <protectedRange sqref="H23" name="Range1_2_3"/>
    <protectedRange sqref="L23" name="Range1_3_31"/>
    <protectedRange sqref="M23" name="Range1_3_32"/>
    <protectedRange sqref="V23 Q23:R23" name="Range1_3_33"/>
    <protectedRange sqref="Q23" name="Range1_3_30"/>
    <protectedRange sqref="T24:U25" name="Range1_3_4_1_10"/>
    <protectedRange sqref="A24:A25" name="Range1_7_1"/>
    <protectedRange sqref="D24:D25" name="Range1_1_4_1"/>
    <protectedRange sqref="H24" name="Range1_2_3_1"/>
    <protectedRange sqref="L24:L25" name="Range1_3_31_1"/>
    <protectedRange sqref="M24:M25" name="Range1_3_32_1"/>
    <protectedRange sqref="V24:V25 Q24:R25" name="Range1_3_33_1"/>
    <protectedRange sqref="Q24:Q25" name="Range1_3_30_1"/>
    <protectedRange sqref="T26:U26" name="Range1_3_4_1_11"/>
    <protectedRange sqref="A26" name="Range1_7_2"/>
    <protectedRange sqref="D26" name="Range1_1_4_2"/>
    <protectedRange sqref="H26" name="Range1_2_3_2"/>
    <protectedRange sqref="L26" name="Range1_3_31_2"/>
    <protectedRange sqref="M26" name="Range1_3_32_2"/>
    <protectedRange sqref="V26 Q26:S26" name="Range1_3_33_2"/>
    <protectedRange sqref="Q26" name="Range1_3_30_2"/>
    <protectedRange sqref="T27:U27" name="Range1_3_4_1_12"/>
    <protectedRange sqref="A28:A29 D29:H29 G28:H28 J28:M29 V28:V29 C28:D28 Q28:R29" name="Range1_14_1_2"/>
    <protectedRange sqref="T28:U29" name="Range1_3_4_1_13"/>
    <protectedRange sqref="C29" name="Range1_3_29_2"/>
    <protectedRange sqref="A30 J30:M30 V30 Q30" name="Range1_14_1_2_1"/>
  </protectedRanges>
  <autoFilter ref="A6:V6"/>
  <dataConsolidate/>
  <mergeCells count="1">
    <mergeCell ref="C2:E4"/>
  </mergeCells>
  <conditionalFormatting sqref="F7 E8:F9 F10:F13 S14 S18">
    <cfRule type="expression" dxfId="39" priority="3" stopIfTrue="1">
      <formula>#REF!="C"</formula>
    </cfRule>
  </conditionalFormatting>
  <conditionalFormatting sqref="F7 E8:F9 F10:F11 S26 F27">
    <cfRule type="expression" dxfId="38" priority="2" stopIfTrue="1">
      <formula>#REF!="C"</formula>
    </cfRule>
  </conditionalFormatting>
  <conditionalFormatting sqref="V14:V16 E14:G16 E17:F17 F18:F19 E20 F21:F26 E27:F27 E29 F28:F30">
    <cfRule type="expression" dxfId="37" priority="1" stopIfTrue="1">
      <formula>#REF!="C"</formula>
    </cfRule>
  </conditionalFormatting>
  <dataValidations count="13">
    <dataValidation type="list" allowBlank="1" showInputMessage="1" showErrorMessage="1" sqref="I31">
      <formula1>$AR$7:$AR$9</formula1>
    </dataValidation>
    <dataValidation type="list" allowBlank="1" showInputMessage="1" showErrorMessage="1" sqref="J31">
      <formula1>$AM$7:$AM$8</formula1>
    </dataValidation>
    <dataValidation type="list" allowBlank="1" showInputMessage="1" showErrorMessage="1" sqref="K31 J33:J35">
      <formula1>$AQ$7:$AQ$8</formula1>
    </dataValidation>
    <dataValidation type="list" allowBlank="1" showInputMessage="1" showErrorMessage="1" sqref="O31 T31:U31">
      <formula1>$AS$7:$AS$8</formula1>
    </dataValidation>
    <dataValidation type="list" allowBlank="1" showInputMessage="1" showErrorMessage="1" sqref="I32">
      <formula1>$AV$6:$AV$6</formula1>
    </dataValidation>
    <dataValidation type="list" allowBlank="1" showInputMessage="1" showErrorMessage="1" sqref="J32">
      <formula1>$AQ$6:$AQ$6</formula1>
    </dataValidation>
    <dataValidation type="list" allowBlank="1" showInputMessage="1" showErrorMessage="1" sqref="K32">
      <formula1>$AU$6:$AU$6</formula1>
    </dataValidation>
    <dataValidation type="list" allowBlank="1" showInputMessage="1" showErrorMessage="1" sqref="O32 U32">
      <formula1>$AW$6:$AW$6</formula1>
    </dataValidation>
    <dataValidation type="list" allowBlank="1" showInputMessage="1" showErrorMessage="1" sqref="I33:I35">
      <formula1>$AV$7:$AV$12</formula1>
    </dataValidation>
    <dataValidation type="list" allowBlank="1" showInputMessage="1" showErrorMessage="1" sqref="K33:K35">
      <formula1>$AU$7:$AU$8</formula1>
    </dataValidation>
    <dataValidation type="list" allowBlank="1" showInputMessage="1" showErrorMessage="1" sqref="O33:O35 U33:U35">
      <formula1>$AW$7:$AW$8</formula1>
    </dataValidation>
    <dataValidation type="list" allowBlank="1" showInputMessage="1" showErrorMessage="1" sqref="S33">
      <formula1>$AS$7:$AS$13</formula1>
    </dataValidation>
    <dataValidation type="list" allowBlank="1" showInputMessage="1" showErrorMessage="1" sqref="S35">
      <formula1>$AS$7:$AS$14</formula1>
    </dataValidation>
  </dataValidations>
  <hyperlinks>
    <hyperlink ref="V7" r:id="rId1"/>
    <hyperlink ref="E7" r:id="rId2"/>
    <hyperlink ref="F7" r:id="rId3"/>
    <hyperlink ref="E11" r:id="rId4" tooltip="link to Adult Social Care Survey - User Experience Survey - UES "/>
    <hyperlink ref="E10" r:id="rId5" tooltip="link to Adult Social Care Survey - User Experience Survey - UES "/>
    <hyperlink ref="E9" r:id="rId6" tooltip="link to Adult Social Care Survey - User Experience Survey - UES "/>
    <hyperlink ref="F9" r:id="rId7" tooltip="link to Adult Social Care Survey - User Experience Survey - UES "/>
    <hyperlink ref="A12" r:id="rId8" tooltip="link to Blue Badge Disabled Persons Parking Scheme, England" display="https://www.gov.uk/government/organisations/department-for-transport/series/disabled-parking-badges-statistics"/>
    <hyperlink ref="E12" r:id="rId9" tooltip="link to Blue Badge Disabled Persons Parking Scheme, England"/>
    <hyperlink ref="A13" r:id="rId10" tooltip="link to Bus Punctuality" display="https://www.gov.uk/government/organisations/department-for-transport/series/bus-statistics"/>
    <hyperlink ref="E13" r:id="rId11" tooltip="link to Bus Punctuality"/>
    <hyperlink ref="A14" r:id="rId12" tooltip="link to Concessionary Travel Survey" display="https://www.gov.uk/government/organisations/department-for-transport/series/bus-statistics"/>
    <hyperlink ref="E14" r:id="rId13" tooltip="link to Concessionary Travel Survey"/>
    <hyperlink ref="V14" r:id="rId14" display="paul.hirst@education.gsi.gov.uk"/>
    <hyperlink ref="A15" r:id="rId15" tooltip="link to Count of Traveller Caravans (previously Count of Gypsy and Traveller Caravans)" display="https://www.gov.uk/government/collections/traveller-caravan-count"/>
    <hyperlink ref="V15" r:id="rId16"/>
    <hyperlink ref="V16" r:id="rId17"/>
    <hyperlink ref="F15" r:id="rId18"/>
    <hyperlink ref="V15:V16" r:id="rId19" display="paul.hirst@education.gsi.gov.uk"/>
    <hyperlink ref="E15" r:id="rId20"/>
    <hyperlink ref="E16" r:id="rId21"/>
    <hyperlink ref="F16" r:id="rId22"/>
    <hyperlink ref="E17" r:id="rId23"/>
    <hyperlink ref="V17" r:id="rId24"/>
    <hyperlink ref="A18" r:id="rId25" tooltip="link to General Development Control Return (District) (PSF)" display="https://www.gov.uk/government/collections/planning-applications-statistics"/>
    <hyperlink ref="V18" r:id="rId26"/>
    <hyperlink ref="E18" r:id="rId27"/>
    <hyperlink ref="F18" r:id="rId28"/>
    <hyperlink ref="V19" r:id="rId29"/>
    <hyperlink ref="E19" r:id="rId30"/>
    <hyperlink ref="F19" r:id="rId31"/>
    <hyperlink ref="A20" r:id="rId32" tooltip="link to Housing Flows Reconciliation Form (HFR)" display="https://www.gov.uk/government/organisations/department-for-communities-and-local-government/series/net-supply-of-housing"/>
    <hyperlink ref="V20" r:id="rId33"/>
    <hyperlink ref="E20" r:id="rId34"/>
    <hyperlink ref="F20" r:id="rId35"/>
    <hyperlink ref="V22" r:id="rId36"/>
    <hyperlink ref="F22" r:id="rId37"/>
    <hyperlink ref="V23" r:id="rId38" display="info@statistics.gov.uk"/>
    <hyperlink ref="A24" r:id="rId39" tooltip="link to National Road Condition and Carriageway Work Done survey" display="https://www.gov.uk/government/organisations/department-for-transport/series/road-conditions-statistics"/>
    <hyperlink ref="A25" r:id="rId40" tooltip="link to National Road Skidding resistance survey" display="https://www.gov.uk/government/organisations/department-for-transport/series/road-conditions-statistics"/>
    <hyperlink ref="E24" r:id="rId41"/>
    <hyperlink ref="E25" r:id="rId42"/>
    <hyperlink ref="V24:V25" r:id="rId43" display="info@statistics.gov.uk"/>
    <hyperlink ref="E26" r:id="rId44" tooltip="link to NHS Health Check "/>
    <hyperlink ref="V26" r:id="rId45" display="info@statistics.gov.uk"/>
    <hyperlink ref="V27" r:id="rId46"/>
    <hyperlink ref="F27" r:id="rId47"/>
    <hyperlink ref="E28" r:id="rId48" tooltip="link to Registered Blind and Partially Sighted People - SSDA902 "/>
    <hyperlink ref="F29" r:id="rId49"/>
    <hyperlink ref="V30" r:id="rId50"/>
    <hyperlink ref="E30" r:id="rId51"/>
    <hyperlink ref="F30" r:id="rId52"/>
    <hyperlink ref="V32" r:id="rId53" display="analyticalservices@detini.gov.uk"/>
    <hyperlink ref="F33" r:id="rId54"/>
    <hyperlink ref="V33" r:id="rId55" display="analyticalservices@detini.gov.uk"/>
    <hyperlink ref="E35" r:id="rId56" tooltip="link to Adult Social Care Survey - User Experience Survey - UES "/>
    <hyperlink ref="E34" r:id="rId57" tooltip="link to Adult Social Care Survey - User Experience Survey - UES "/>
    <hyperlink ref="F34" r:id="rId58" tooltip="link to Adult Social Care Survey - User Experience Survey - UES "/>
    <hyperlink ref="V34" r:id="rId59" display="tourismstatistics@dfpni.gov.uk"/>
    <hyperlink ref="A36" r:id="rId60" tooltip="link to Taxis and Private Hire Vehicle stock, licensed drivers, England &amp; Wales" display="https://www.gov.uk/government/collections/taxi-statistics"/>
    <hyperlink ref="E36" r:id="rId61" tooltip="link to Taxis and Private Hire Vehicle stock, licensed drivers, England &amp; Wales"/>
    <hyperlink ref="V36" r:id="rId62" display="mailto:statistics@dfpni.gov.uk"/>
  </hyperlinks>
  <pageMargins left="0.7" right="0.7" top="0.75" bottom="0.75" header="0.3" footer="0.3"/>
  <pageSetup paperSize="9" orientation="portrait" r:id="rId63"/>
  <drawing r:id="rId64"/>
</worksheet>
</file>

<file path=xl/worksheets/sheet36.xml><?xml version="1.0" encoding="utf-8"?>
<worksheet xmlns="http://schemas.openxmlformats.org/spreadsheetml/2006/main" xmlns:r="http://schemas.openxmlformats.org/officeDocument/2006/relationships">
  <dimension ref="A1:C555"/>
  <sheetViews>
    <sheetView showGridLines="0" showRowColHeaders="0" workbookViewId="0">
      <selection activeCell="C2" sqref="C2:C24"/>
    </sheetView>
  </sheetViews>
  <sheetFormatPr defaultRowHeight="15"/>
  <cols>
    <col min="1" max="1" width="16.85546875" bestFit="1" customWidth="1"/>
    <col min="3" max="3" width="48.42578125" bestFit="1" customWidth="1"/>
  </cols>
  <sheetData>
    <row r="1" spans="1:3">
      <c r="A1" t="s">
        <v>1294</v>
      </c>
    </row>
    <row r="2" spans="1:3">
      <c r="A2" s="5" t="s">
        <v>898</v>
      </c>
      <c r="C2" t="s">
        <v>898</v>
      </c>
    </row>
    <row r="3" spans="1:3">
      <c r="A3" s="5"/>
      <c r="C3" t="s">
        <v>807</v>
      </c>
    </row>
    <row r="4" spans="1:3">
      <c r="A4" s="5"/>
      <c r="C4" t="s">
        <v>907</v>
      </c>
    </row>
    <row r="5" spans="1:3">
      <c r="A5" s="35"/>
      <c r="C5" t="s">
        <v>930</v>
      </c>
    </row>
    <row r="6" spans="1:3">
      <c r="A6" s="35"/>
      <c r="C6" t="s">
        <v>1295</v>
      </c>
    </row>
    <row r="7" spans="1:3">
      <c r="A7" s="3"/>
      <c r="C7" t="s">
        <v>960</v>
      </c>
    </row>
    <row r="8" spans="1:3">
      <c r="A8" s="3"/>
      <c r="C8" t="s">
        <v>966</v>
      </c>
    </row>
    <row r="9" spans="1:3">
      <c r="A9" s="37"/>
      <c r="C9" t="s">
        <v>1019</v>
      </c>
    </row>
    <row r="10" spans="1:3">
      <c r="A10" s="37"/>
      <c r="C10" t="s">
        <v>1075</v>
      </c>
    </row>
    <row r="11" spans="1:3">
      <c r="A11" s="37"/>
      <c r="C11" t="s">
        <v>1031</v>
      </c>
    </row>
    <row r="12" spans="1:3">
      <c r="A12" s="37"/>
      <c r="C12" t="s">
        <v>1124</v>
      </c>
    </row>
    <row r="13" spans="1:3">
      <c r="A13" s="37"/>
      <c r="C13" t="s">
        <v>1107</v>
      </c>
    </row>
    <row r="14" spans="1:3">
      <c r="A14" s="37"/>
      <c r="C14" t="s">
        <v>1296</v>
      </c>
    </row>
    <row r="15" spans="1:3">
      <c r="A15" s="37"/>
      <c r="C15" t="s">
        <v>1129</v>
      </c>
    </row>
    <row r="16" spans="1:3">
      <c r="A16" s="37"/>
      <c r="C16" t="s">
        <v>1140</v>
      </c>
    </row>
    <row r="17" spans="1:3">
      <c r="A17" s="37"/>
      <c r="C17" t="s">
        <v>848</v>
      </c>
    </row>
    <row r="18" spans="1:3">
      <c r="A18" s="37"/>
      <c r="C18" t="s">
        <v>1154</v>
      </c>
    </row>
    <row r="19" spans="1:3">
      <c r="A19" s="37"/>
      <c r="C19" t="s">
        <v>1172</v>
      </c>
    </row>
    <row r="20" spans="1:3">
      <c r="A20" s="37"/>
      <c r="C20" t="s">
        <v>1189</v>
      </c>
    </row>
    <row r="21" spans="1:3">
      <c r="A21" s="37"/>
      <c r="C21" t="s">
        <v>1194</v>
      </c>
    </row>
    <row r="22" spans="1:3">
      <c r="A22" s="37"/>
      <c r="C22" t="s">
        <v>1202</v>
      </c>
    </row>
    <row r="23" spans="1:3">
      <c r="A23" s="37"/>
      <c r="C23" t="s">
        <v>844</v>
      </c>
    </row>
    <row r="24" spans="1:3">
      <c r="A24" s="37"/>
      <c r="C24" t="s">
        <v>1243</v>
      </c>
    </row>
    <row r="25" spans="1:3">
      <c r="A25" s="37"/>
    </row>
    <row r="26" spans="1:3">
      <c r="A26" s="37"/>
    </row>
    <row r="27" spans="1:3">
      <c r="A27" s="37"/>
    </row>
    <row r="28" spans="1:3">
      <c r="A28" s="37"/>
    </row>
    <row r="29" spans="1:3">
      <c r="A29" s="37"/>
    </row>
    <row r="30" spans="1:3">
      <c r="A30" s="37"/>
    </row>
    <row r="31" spans="1:3">
      <c r="A31" s="37"/>
    </row>
    <row r="32" spans="1:3">
      <c r="A32" s="37"/>
    </row>
    <row r="33" spans="1:1">
      <c r="A33" s="37"/>
    </row>
    <row r="34" spans="1:1">
      <c r="A34" s="37"/>
    </row>
    <row r="35" spans="1:1">
      <c r="A35" s="37"/>
    </row>
    <row r="36" spans="1:1">
      <c r="A36" s="37"/>
    </row>
    <row r="37" spans="1:1">
      <c r="A37" s="37"/>
    </row>
    <row r="38" spans="1:1">
      <c r="A38" s="37"/>
    </row>
    <row r="39" spans="1:1">
      <c r="A39" s="37"/>
    </row>
    <row r="40" spans="1:1">
      <c r="A40" s="37"/>
    </row>
    <row r="41" spans="1:1">
      <c r="A41" s="37"/>
    </row>
    <row r="42" spans="1:1">
      <c r="A42" s="37"/>
    </row>
    <row r="43" spans="1:1">
      <c r="A43" s="37"/>
    </row>
    <row r="44" spans="1:1">
      <c r="A44" s="37"/>
    </row>
    <row r="45" spans="1:1">
      <c r="A45" s="37"/>
    </row>
    <row r="46" spans="1:1">
      <c r="A46" s="37"/>
    </row>
    <row r="47" spans="1:1">
      <c r="A47" s="37"/>
    </row>
    <row r="48" spans="1:1">
      <c r="A48" s="37"/>
    </row>
    <row r="49" spans="1:1">
      <c r="A49" s="37"/>
    </row>
    <row r="50" spans="1:1">
      <c r="A50" s="37"/>
    </row>
    <row r="51" spans="1:1">
      <c r="A51" s="37"/>
    </row>
    <row r="52" spans="1:1">
      <c r="A52" s="37"/>
    </row>
    <row r="53" spans="1:1">
      <c r="A53" s="37"/>
    </row>
    <row r="54" spans="1:1">
      <c r="A54" s="37"/>
    </row>
    <row r="55" spans="1:1">
      <c r="A55" s="37"/>
    </row>
    <row r="56" spans="1:1">
      <c r="A56" s="37"/>
    </row>
    <row r="57" spans="1:1" ht="36">
      <c r="A57" s="5" t="s">
        <v>907</v>
      </c>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ht="36">
      <c r="A76" s="5" t="s">
        <v>930</v>
      </c>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row r="102" spans="1:1">
      <c r="A102" s="5"/>
    </row>
    <row r="103" spans="1:1">
      <c r="A103" s="5"/>
    </row>
    <row r="104" spans="1:1" ht="24">
      <c r="A104" s="3" t="s">
        <v>1295</v>
      </c>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ht="36">
      <c r="A159" s="5" t="s">
        <v>960</v>
      </c>
    </row>
    <row r="160" spans="1: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c r="A182" s="5"/>
    </row>
    <row r="183" spans="1:1">
      <c r="A183" s="5"/>
    </row>
    <row r="184" spans="1:1">
      <c r="A184" s="5"/>
    </row>
    <row r="185" spans="1:1" ht="36">
      <c r="A185" s="5" t="s">
        <v>966</v>
      </c>
    </row>
    <row r="186" spans="1:1">
      <c r="A186" s="5"/>
    </row>
    <row r="187" spans="1:1">
      <c r="A187" s="5"/>
    </row>
    <row r="188" spans="1:1">
      <c r="A188" s="5"/>
    </row>
    <row r="189" spans="1:1">
      <c r="A189" s="5"/>
    </row>
    <row r="190" spans="1:1">
      <c r="A190" s="5"/>
    </row>
    <row r="191" spans="1:1">
      <c r="A191" s="5"/>
    </row>
    <row r="192" spans="1:1">
      <c r="A192" s="5"/>
    </row>
    <row r="193" spans="1:1">
      <c r="A193" s="5"/>
    </row>
    <row r="194" spans="1:1">
      <c r="A194" s="5"/>
    </row>
    <row r="195" spans="1:1">
      <c r="A195"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c r="A238" s="5"/>
    </row>
    <row r="239" spans="1:1" ht="24">
      <c r="A239" s="4" t="s">
        <v>1019</v>
      </c>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ht="24">
      <c r="A259" s="5" t="s">
        <v>1075</v>
      </c>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24">
      <c r="A270" s="5" t="s">
        <v>1031</v>
      </c>
    </row>
    <row r="271" spans="1:1">
      <c r="A271" s="5"/>
    </row>
    <row r="272" spans="1:1">
      <c r="A272" s="5"/>
    </row>
    <row r="273" spans="1:1">
      <c r="A273" s="5"/>
    </row>
    <row r="274" spans="1:1">
      <c r="A274" s="5"/>
    </row>
    <row r="275" spans="1:1">
      <c r="A275" s="5"/>
    </row>
    <row r="276" spans="1:1">
      <c r="A276" s="5"/>
    </row>
    <row r="277" spans="1:1">
      <c r="A277" s="5"/>
    </row>
    <row r="278" spans="1: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ht="24">
      <c r="A291" s="4" t="s">
        <v>1124</v>
      </c>
    </row>
    <row r="292" spans="1:1">
      <c r="A292" s="4"/>
    </row>
    <row r="293" spans="1:1">
      <c r="A293" s="4"/>
    </row>
    <row r="294" spans="1:1">
      <c r="A294" s="4"/>
    </row>
    <row r="295" spans="1:1">
      <c r="A295" s="4"/>
    </row>
    <row r="296" spans="1:1">
      <c r="A296" s="4"/>
    </row>
    <row r="297" spans="1:1" ht="24">
      <c r="A297" s="5" t="s">
        <v>1107</v>
      </c>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ht="24">
      <c r="A313" s="5" t="s">
        <v>1296</v>
      </c>
    </row>
    <row r="314" spans="1:1">
      <c r="A314" s="5"/>
    </row>
    <row r="315" spans="1:1">
      <c r="A315" s="5"/>
    </row>
    <row r="316" spans="1:1" ht="36">
      <c r="A316" s="4" t="s">
        <v>1129</v>
      </c>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5" t="s">
        <v>1140</v>
      </c>
    </row>
    <row r="340" spans="1:1">
      <c r="A340" s="37" t="s">
        <v>848</v>
      </c>
    </row>
    <row r="341" spans="1:1">
      <c r="A341" s="5" t="s">
        <v>1154</v>
      </c>
    </row>
    <row r="342" spans="1:1">
      <c r="A342" s="5"/>
    </row>
    <row r="343" spans="1:1">
      <c r="A343" s="5"/>
    </row>
    <row r="344" spans="1:1">
      <c r="A344" s="5"/>
    </row>
    <row r="345" spans="1:1">
      <c r="A345" s="5"/>
    </row>
    <row r="346" spans="1:1">
      <c r="A346" s="5" t="s">
        <v>1172</v>
      </c>
    </row>
    <row r="347" spans="1:1">
      <c r="A347" s="5"/>
    </row>
    <row r="348" spans="1:1">
      <c r="A348" s="5"/>
    </row>
    <row r="349" spans="1:1">
      <c r="A349" s="5"/>
    </row>
    <row r="350" spans="1:1">
      <c r="A350" s="5"/>
    </row>
    <row r="351" spans="1:1">
      <c r="A351" s="5"/>
    </row>
    <row r="352" spans="1: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c r="A362" s="66" t="s">
        <v>1189</v>
      </c>
    </row>
    <row r="363" spans="1:1">
      <c r="A363" s="66"/>
    </row>
    <row r="364" spans="1:1">
      <c r="A364" s="66"/>
    </row>
    <row r="365" spans="1:1">
      <c r="A365" s="66"/>
    </row>
    <row r="366" spans="1:1">
      <c r="A366" s="66"/>
    </row>
    <row r="367" spans="1:1">
      <c r="A367" s="66"/>
    </row>
    <row r="368" spans="1:1">
      <c r="A368" s="66"/>
    </row>
    <row r="369" spans="1:1" ht="24">
      <c r="A369" s="3" t="s">
        <v>1194</v>
      </c>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ht="24">
      <c r="A381" s="3" t="s">
        <v>1202</v>
      </c>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7" t="s">
        <v>844</v>
      </c>
    </row>
    <row r="461" spans="1:1">
      <c r="A461" s="90" t="s">
        <v>1243</v>
      </c>
    </row>
    <row r="462" spans="1:1">
      <c r="A462" s="90"/>
    </row>
    <row r="463" spans="1:1">
      <c r="A463" s="90"/>
    </row>
    <row r="464" spans="1:1">
      <c r="A464" s="90"/>
    </row>
    <row r="465" spans="1:1">
      <c r="A465" s="90"/>
    </row>
    <row r="466" spans="1:1">
      <c r="A466" s="90"/>
    </row>
    <row r="467" spans="1:1">
      <c r="A467" s="90"/>
    </row>
    <row r="468" spans="1:1">
      <c r="A468" s="90"/>
    </row>
    <row r="469" spans="1:1">
      <c r="A469" s="90"/>
    </row>
    <row r="470" spans="1:1">
      <c r="A470" s="90"/>
    </row>
    <row r="471" spans="1:1">
      <c r="A471" s="90"/>
    </row>
    <row r="472" spans="1:1">
      <c r="A472" s="90"/>
    </row>
    <row r="473" spans="1:1">
      <c r="A473" s="90"/>
    </row>
    <row r="474" spans="1:1">
      <c r="A474" s="90"/>
    </row>
    <row r="475" spans="1:1">
      <c r="A475" s="90"/>
    </row>
    <row r="476" spans="1:1">
      <c r="A476" s="90"/>
    </row>
    <row r="477" spans="1:1">
      <c r="A477" s="90"/>
    </row>
    <row r="478" spans="1:1">
      <c r="A478" s="90"/>
    </row>
    <row r="479" spans="1:1">
      <c r="A479" s="90"/>
    </row>
    <row r="480" spans="1:1">
      <c r="A480" s="90"/>
    </row>
    <row r="481" spans="1:1">
      <c r="A481" s="90"/>
    </row>
    <row r="482" spans="1:1">
      <c r="A482" s="90"/>
    </row>
    <row r="483" spans="1:1">
      <c r="A483" s="90"/>
    </row>
    <row r="484" spans="1:1">
      <c r="A484" s="90"/>
    </row>
    <row r="485" spans="1:1">
      <c r="A485" s="90"/>
    </row>
    <row r="486" spans="1:1">
      <c r="A486" s="90"/>
    </row>
    <row r="487" spans="1:1">
      <c r="A487" s="90"/>
    </row>
    <row r="488" spans="1:1">
      <c r="A488" s="90"/>
    </row>
    <row r="489" spans="1:1">
      <c r="A489" s="90"/>
    </row>
    <row r="490" spans="1:1">
      <c r="A490" s="90"/>
    </row>
    <row r="491" spans="1:1">
      <c r="A491" s="90"/>
    </row>
    <row r="492" spans="1:1">
      <c r="A492" s="90"/>
    </row>
    <row r="493" spans="1:1">
      <c r="A493" s="90"/>
    </row>
    <row r="494" spans="1:1">
      <c r="A494" s="90"/>
    </row>
    <row r="495" spans="1:1">
      <c r="A495" s="90"/>
    </row>
    <row r="496" spans="1:1">
      <c r="A496" s="90"/>
    </row>
    <row r="497" spans="1:1">
      <c r="A497" s="90"/>
    </row>
    <row r="498" spans="1:1">
      <c r="A498" s="90"/>
    </row>
    <row r="499" spans="1:1">
      <c r="A499" s="90"/>
    </row>
    <row r="500" spans="1:1">
      <c r="A500" s="90"/>
    </row>
    <row r="501" spans="1:1">
      <c r="A501" s="90"/>
    </row>
    <row r="502" spans="1:1">
      <c r="A502" s="90"/>
    </row>
    <row r="503" spans="1:1">
      <c r="A503" s="90"/>
    </row>
    <row r="504" spans="1:1">
      <c r="A504" s="90"/>
    </row>
    <row r="505" spans="1:1">
      <c r="A505" s="90"/>
    </row>
    <row r="506" spans="1:1">
      <c r="A506" s="90"/>
    </row>
    <row r="507" spans="1:1">
      <c r="A507" s="90"/>
    </row>
    <row r="508" spans="1:1">
      <c r="A508" s="90"/>
    </row>
    <row r="509" spans="1:1">
      <c r="A509" s="90"/>
    </row>
    <row r="510" spans="1:1">
      <c r="A510" s="90"/>
    </row>
    <row r="511" spans="1:1">
      <c r="A511" s="90"/>
    </row>
    <row r="512" spans="1:1">
      <c r="A512" s="90"/>
    </row>
    <row r="513" spans="1:1">
      <c r="A513" s="90"/>
    </row>
    <row r="514" spans="1:1">
      <c r="A514" s="90"/>
    </row>
    <row r="515" spans="1:1">
      <c r="A515" s="90"/>
    </row>
    <row r="516" spans="1:1">
      <c r="A516" s="90"/>
    </row>
    <row r="517" spans="1:1">
      <c r="A517" s="90"/>
    </row>
    <row r="518" spans="1:1">
      <c r="A518" s="90"/>
    </row>
    <row r="519" spans="1:1">
      <c r="A519" s="90"/>
    </row>
    <row r="520" spans="1:1">
      <c r="A520" s="90"/>
    </row>
    <row r="521" spans="1:1">
      <c r="A521" s="90"/>
    </row>
    <row r="522" spans="1:1">
      <c r="A522" s="90"/>
    </row>
    <row r="523" spans="1:1">
      <c r="A523" s="90"/>
    </row>
    <row r="524" spans="1:1">
      <c r="A524" s="90"/>
    </row>
    <row r="525" spans="1:1">
      <c r="A525" s="90"/>
    </row>
    <row r="526" spans="1:1">
      <c r="A526" s="90"/>
    </row>
    <row r="527" spans="1:1">
      <c r="A527" s="90"/>
    </row>
    <row r="528" spans="1:1">
      <c r="A528" s="90"/>
    </row>
    <row r="529" spans="1:1">
      <c r="A529" s="90"/>
    </row>
    <row r="530" spans="1:1">
      <c r="A530" s="90"/>
    </row>
    <row r="531" spans="1:1">
      <c r="A531" s="90"/>
    </row>
    <row r="532" spans="1:1">
      <c r="A532" s="90"/>
    </row>
    <row r="533" spans="1:1">
      <c r="A533" s="90"/>
    </row>
    <row r="534" spans="1:1">
      <c r="A534" s="90"/>
    </row>
    <row r="535" spans="1:1">
      <c r="A535" s="90"/>
    </row>
    <row r="536" spans="1:1">
      <c r="A536" s="90"/>
    </row>
    <row r="537" spans="1:1">
      <c r="A537" s="90"/>
    </row>
    <row r="538" spans="1:1">
      <c r="A538" s="90"/>
    </row>
    <row r="539" spans="1:1">
      <c r="A539" s="90"/>
    </row>
    <row r="540" spans="1:1">
      <c r="A540" s="90"/>
    </row>
    <row r="541" spans="1:1">
      <c r="A541" s="90"/>
    </row>
    <row r="542" spans="1:1">
      <c r="A542" s="90"/>
    </row>
    <row r="543" spans="1:1">
      <c r="A543" s="90"/>
    </row>
    <row r="544" spans="1:1">
      <c r="A544" s="90"/>
    </row>
    <row r="545" spans="1:1">
      <c r="A545" s="90"/>
    </row>
    <row r="546" spans="1:1">
      <c r="A546" s="90"/>
    </row>
    <row r="547" spans="1:1">
      <c r="A547" s="90"/>
    </row>
    <row r="548" spans="1:1">
      <c r="A548" s="90"/>
    </row>
    <row r="549" spans="1:1">
      <c r="A549" s="90"/>
    </row>
    <row r="550" spans="1:1">
      <c r="A550" s="90"/>
    </row>
    <row r="551" spans="1:1">
      <c r="A551" s="90"/>
    </row>
    <row r="552" spans="1:1">
      <c r="A552" s="90"/>
    </row>
    <row r="553" spans="1:1">
      <c r="A553" s="90"/>
    </row>
    <row r="554" spans="1:1">
      <c r="A554" s="90"/>
    </row>
    <row r="555" spans="1:1">
      <c r="A555" s="90"/>
    </row>
  </sheetData>
  <autoFilter ref="A1:A555">
    <sortState ref="A2:A555">
      <sortCondition ref="A1:A555"/>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X39"/>
  <sheetViews>
    <sheetView showGridLines="0" showRowColHeaders="0" tabSelected="1" zoomScale="75" zoomScaleNormal="75" workbookViewId="0"/>
  </sheetViews>
  <sheetFormatPr defaultColWidth="9.140625" defaultRowHeight="15"/>
  <cols>
    <col min="1" max="8" width="9.140625" style="6" customWidth="1"/>
    <col min="9" max="9" width="28.7109375" style="6" customWidth="1"/>
    <col min="10" max="10" width="11.85546875" style="6" customWidth="1"/>
    <col min="11" max="11" width="9.140625" style="6" customWidth="1"/>
    <col min="12" max="16384" width="9.140625" style="6"/>
  </cols>
  <sheetData>
    <row r="1" spans="1:24" ht="15.75" thickBot="1"/>
    <row r="2" spans="1:24" ht="37.5">
      <c r="B2" s="191"/>
      <c r="C2" s="427" t="s">
        <v>793</v>
      </c>
      <c r="D2" s="427"/>
      <c r="E2" s="427"/>
      <c r="F2" s="427"/>
      <c r="G2" s="427"/>
      <c r="H2" s="427"/>
      <c r="I2" s="427"/>
      <c r="J2" s="427"/>
      <c r="K2" s="427"/>
      <c r="L2" s="427"/>
      <c r="M2" s="427"/>
      <c r="N2" s="427"/>
      <c r="O2" s="427"/>
      <c r="P2" s="427"/>
      <c r="Q2" s="427"/>
      <c r="R2" s="427"/>
      <c r="S2" s="427"/>
      <c r="T2" s="427"/>
      <c r="U2" s="427"/>
      <c r="V2" s="201"/>
      <c r="W2" s="200"/>
      <c r="X2" s="200"/>
    </row>
    <row r="3" spans="1:24" ht="15" customHeight="1">
      <c r="B3" s="192"/>
      <c r="C3" s="200"/>
      <c r="D3" s="200"/>
      <c r="E3" s="200"/>
      <c r="F3" s="200"/>
      <c r="G3" s="200"/>
      <c r="H3" s="200"/>
      <c r="I3" s="200"/>
      <c r="J3" s="200"/>
      <c r="K3" s="200"/>
      <c r="L3" s="200"/>
      <c r="M3" s="200"/>
      <c r="N3" s="200"/>
      <c r="O3" s="200"/>
      <c r="P3" s="200"/>
      <c r="Q3" s="200"/>
      <c r="R3" s="200"/>
      <c r="S3" s="200"/>
      <c r="T3" s="200"/>
      <c r="U3" s="200"/>
      <c r="V3" s="202"/>
      <c r="W3" s="200"/>
      <c r="X3" s="200"/>
    </row>
    <row r="4" spans="1:24" ht="228" customHeight="1">
      <c r="A4" s="12"/>
      <c r="B4" s="192"/>
      <c r="C4" s="441" t="s">
        <v>1601</v>
      </c>
      <c r="D4" s="441"/>
      <c r="E4" s="441"/>
      <c r="F4" s="441"/>
      <c r="G4" s="441"/>
      <c r="H4" s="441"/>
      <c r="I4" s="441"/>
      <c r="J4" s="441"/>
      <c r="K4" s="441"/>
      <c r="L4" s="441"/>
      <c r="M4" s="441"/>
      <c r="N4" s="441"/>
      <c r="O4" s="441"/>
      <c r="P4" s="441"/>
      <c r="Q4" s="441"/>
      <c r="R4" s="441"/>
      <c r="S4" s="441"/>
      <c r="T4" s="441"/>
      <c r="U4" s="441"/>
      <c r="V4" s="442"/>
    </row>
    <row r="5" spans="1:24" ht="15" hidden="1" customHeight="1">
      <c r="A5" s="12"/>
      <c r="B5" s="192"/>
      <c r="C5" s="440"/>
      <c r="D5" s="440"/>
      <c r="E5" s="440"/>
      <c r="F5" s="440"/>
      <c r="G5" s="440"/>
      <c r="H5" s="440"/>
      <c r="I5" s="440"/>
      <c r="J5" s="440"/>
      <c r="K5" s="440"/>
      <c r="L5" s="440"/>
      <c r="M5" s="12"/>
      <c r="N5" s="12"/>
      <c r="O5" s="12"/>
      <c r="P5" s="12"/>
      <c r="Q5" s="12"/>
      <c r="R5" s="12"/>
      <c r="S5" s="12"/>
      <c r="T5" s="12"/>
      <c r="U5" s="12"/>
      <c r="V5" s="193"/>
    </row>
    <row r="6" spans="1:24" ht="15" hidden="1" customHeight="1">
      <c r="A6" s="12"/>
      <c r="B6" s="192"/>
      <c r="C6" s="440"/>
      <c r="D6" s="440"/>
      <c r="E6" s="440"/>
      <c r="F6" s="440"/>
      <c r="G6" s="440"/>
      <c r="H6" s="440"/>
      <c r="I6" s="440"/>
      <c r="J6" s="440"/>
      <c r="K6" s="440"/>
      <c r="L6" s="440"/>
      <c r="M6" s="12"/>
      <c r="N6" s="12"/>
      <c r="O6" s="12"/>
      <c r="P6" s="12"/>
      <c r="Q6" s="12"/>
      <c r="R6" s="12"/>
      <c r="S6" s="12"/>
      <c r="T6" s="12"/>
      <c r="U6" s="12"/>
      <c r="V6" s="193"/>
    </row>
    <row r="7" spans="1:24" ht="15" hidden="1" customHeight="1">
      <c r="A7" s="12"/>
      <c r="B7" s="192"/>
      <c r="C7" s="440"/>
      <c r="D7" s="440"/>
      <c r="E7" s="440"/>
      <c r="F7" s="440"/>
      <c r="G7" s="440"/>
      <c r="H7" s="440"/>
      <c r="I7" s="440"/>
      <c r="J7" s="440"/>
      <c r="K7" s="440"/>
      <c r="L7" s="440"/>
      <c r="M7" s="12"/>
      <c r="N7" s="12"/>
      <c r="O7" s="12"/>
      <c r="P7" s="12"/>
      <c r="Q7" s="12"/>
      <c r="R7" s="12"/>
      <c r="S7" s="12"/>
      <c r="T7" s="12"/>
      <c r="U7" s="12"/>
      <c r="V7" s="193"/>
    </row>
    <row r="8" spans="1:24" ht="15" hidden="1" customHeight="1">
      <c r="A8" s="12"/>
      <c r="B8" s="192"/>
      <c r="C8" s="440"/>
      <c r="D8" s="440"/>
      <c r="E8" s="440"/>
      <c r="F8" s="440"/>
      <c r="G8" s="440"/>
      <c r="H8" s="440"/>
      <c r="I8" s="440"/>
      <c r="J8" s="440"/>
      <c r="K8" s="440"/>
      <c r="L8" s="440"/>
      <c r="M8" s="12"/>
      <c r="N8" s="12"/>
      <c r="O8" s="12"/>
      <c r="P8" s="12"/>
      <c r="Q8" s="12"/>
      <c r="R8" s="12"/>
      <c r="S8" s="12"/>
      <c r="T8" s="12"/>
      <c r="U8" s="12"/>
      <c r="V8" s="193"/>
    </row>
    <row r="9" spans="1:24" ht="15" hidden="1" customHeight="1">
      <c r="A9" s="12"/>
      <c r="B9" s="192"/>
      <c r="C9" s="440"/>
      <c r="D9" s="440"/>
      <c r="E9" s="440"/>
      <c r="F9" s="440"/>
      <c r="G9" s="440"/>
      <c r="H9" s="440"/>
      <c r="I9" s="440"/>
      <c r="J9" s="440"/>
      <c r="K9" s="440"/>
      <c r="L9" s="440"/>
      <c r="M9" s="12"/>
      <c r="N9" s="12"/>
      <c r="O9" s="12"/>
      <c r="P9" s="12"/>
      <c r="Q9" s="12"/>
      <c r="R9" s="12"/>
      <c r="S9" s="12"/>
      <c r="T9" s="12"/>
      <c r="U9" s="12"/>
      <c r="V9" s="193"/>
    </row>
    <row r="10" spans="1:24" ht="15" customHeight="1">
      <c r="A10" s="12"/>
      <c r="B10" s="192"/>
      <c r="C10" s="12"/>
      <c r="D10" s="12"/>
      <c r="E10" s="12"/>
      <c r="F10" s="12"/>
      <c r="G10" s="12"/>
      <c r="H10" s="12"/>
      <c r="I10" s="12"/>
      <c r="J10" s="12"/>
      <c r="K10" s="12"/>
      <c r="L10" s="12"/>
      <c r="M10" s="12"/>
      <c r="N10" s="12"/>
      <c r="O10" s="12"/>
      <c r="P10" s="12"/>
      <c r="Q10" s="12"/>
      <c r="R10" s="12"/>
      <c r="S10" s="12"/>
      <c r="T10" s="12"/>
      <c r="U10" s="12"/>
      <c r="V10" s="193"/>
    </row>
    <row r="11" spans="1:24">
      <c r="A11" s="12"/>
      <c r="B11" s="192"/>
      <c r="C11" s="12"/>
      <c r="D11" s="12"/>
      <c r="E11" s="12"/>
      <c r="F11" s="12"/>
      <c r="G11" s="12"/>
      <c r="H11" s="12"/>
      <c r="I11" s="12"/>
      <c r="J11" s="12"/>
      <c r="K11" s="12"/>
      <c r="L11" s="12"/>
      <c r="M11" s="12"/>
      <c r="N11" s="12"/>
      <c r="O11" s="12"/>
      <c r="P11" s="12"/>
      <c r="Q11" s="12"/>
      <c r="R11" s="12"/>
      <c r="S11" s="12"/>
      <c r="T11" s="12"/>
      <c r="U11" s="12"/>
      <c r="V11" s="193"/>
    </row>
    <row r="12" spans="1:24">
      <c r="A12" s="12"/>
      <c r="B12" s="192"/>
      <c r="C12" s="12"/>
      <c r="D12" s="12"/>
      <c r="E12" s="12"/>
      <c r="F12" s="12"/>
      <c r="G12" s="12"/>
      <c r="H12" s="12"/>
      <c r="I12" s="12"/>
      <c r="J12" s="12"/>
      <c r="K12" s="12"/>
      <c r="L12" s="12"/>
      <c r="M12" s="12"/>
      <c r="N12" s="12"/>
      <c r="O12" s="12"/>
      <c r="P12" s="12"/>
      <c r="Q12" s="12"/>
      <c r="R12" s="12"/>
      <c r="S12" s="12"/>
      <c r="T12" s="12"/>
      <c r="U12" s="12"/>
      <c r="V12" s="193"/>
    </row>
    <row r="13" spans="1:24">
      <c r="A13" s="12"/>
      <c r="B13" s="192"/>
      <c r="C13" s="12"/>
      <c r="D13" s="12"/>
      <c r="E13" s="12"/>
      <c r="F13" s="12"/>
      <c r="G13" s="12"/>
      <c r="H13" s="12"/>
      <c r="I13" s="12"/>
      <c r="J13" s="12"/>
      <c r="K13" s="12"/>
      <c r="L13" s="12"/>
      <c r="M13" s="12"/>
      <c r="N13" s="12"/>
      <c r="O13" s="12"/>
      <c r="P13" s="12"/>
      <c r="Q13" s="12"/>
      <c r="R13" s="12"/>
      <c r="S13" s="12"/>
      <c r="T13" s="12"/>
      <c r="U13" s="12"/>
      <c r="V13" s="193"/>
    </row>
    <row r="14" spans="1:24">
      <c r="A14" s="12"/>
      <c r="B14" s="192"/>
      <c r="C14" s="12"/>
      <c r="D14" s="12"/>
      <c r="E14" s="12"/>
      <c r="F14" s="12"/>
      <c r="G14" s="12"/>
      <c r="H14" s="12"/>
      <c r="I14" s="12"/>
      <c r="J14" s="12"/>
      <c r="K14" s="12"/>
      <c r="L14" s="12"/>
      <c r="M14" s="12"/>
      <c r="N14" s="12"/>
      <c r="O14" s="12"/>
      <c r="P14" s="12"/>
      <c r="Q14" s="12"/>
      <c r="R14" s="12"/>
      <c r="S14" s="12"/>
      <c r="T14" s="12"/>
      <c r="U14" s="12"/>
      <c r="V14" s="193"/>
    </row>
    <row r="15" spans="1:24">
      <c r="A15" s="12"/>
      <c r="B15" s="192"/>
      <c r="C15" s="12"/>
      <c r="D15" s="12"/>
      <c r="E15" s="12"/>
      <c r="F15" s="12"/>
      <c r="G15" s="12"/>
      <c r="H15" s="12"/>
      <c r="I15" s="12"/>
      <c r="J15" s="12"/>
      <c r="K15" s="12"/>
      <c r="L15" s="12"/>
      <c r="M15" s="12"/>
      <c r="N15" s="12"/>
      <c r="O15" s="12"/>
      <c r="P15" s="12"/>
      <c r="Q15" s="12"/>
      <c r="R15" s="12"/>
      <c r="S15" s="12"/>
      <c r="T15" s="12"/>
      <c r="U15" s="12"/>
      <c r="V15" s="193"/>
    </row>
    <row r="16" spans="1:24">
      <c r="A16" s="12"/>
      <c r="B16" s="192"/>
      <c r="C16" s="12"/>
      <c r="D16" s="12"/>
      <c r="E16" s="12"/>
      <c r="F16" s="12"/>
      <c r="G16" s="12"/>
      <c r="H16" s="12"/>
      <c r="I16" s="12"/>
      <c r="J16" s="12"/>
      <c r="K16" s="12"/>
      <c r="L16" s="12"/>
      <c r="M16" s="12"/>
      <c r="N16" s="12"/>
      <c r="O16" s="12"/>
      <c r="P16" s="12"/>
      <c r="Q16" s="12"/>
      <c r="R16" s="12"/>
      <c r="S16" s="12"/>
      <c r="T16" s="12"/>
      <c r="U16" s="12"/>
      <c r="V16" s="193"/>
    </row>
    <row r="17" spans="1:22">
      <c r="A17" s="12"/>
      <c r="B17" s="192"/>
      <c r="C17" s="12"/>
      <c r="D17" s="12"/>
      <c r="E17" s="12"/>
      <c r="F17" s="12"/>
      <c r="G17" s="12"/>
      <c r="H17" s="12"/>
      <c r="I17" s="12"/>
      <c r="J17" s="12"/>
      <c r="K17" s="12"/>
      <c r="L17" s="12"/>
      <c r="M17" s="12"/>
      <c r="N17" s="12"/>
      <c r="O17" s="12"/>
      <c r="P17" s="12"/>
      <c r="Q17" s="12"/>
      <c r="R17" s="12"/>
      <c r="S17" s="12"/>
      <c r="T17" s="12"/>
      <c r="U17" s="12"/>
      <c r="V17" s="193"/>
    </row>
    <row r="18" spans="1:22">
      <c r="A18" s="12"/>
      <c r="B18" s="192"/>
      <c r="C18" s="12"/>
      <c r="D18" s="12"/>
      <c r="E18" s="12"/>
      <c r="F18" s="12"/>
      <c r="G18" s="12"/>
      <c r="H18" s="12"/>
      <c r="I18" s="12"/>
      <c r="J18" s="12"/>
      <c r="K18" s="12"/>
      <c r="L18" s="12"/>
      <c r="M18" s="12"/>
      <c r="N18" s="12"/>
      <c r="O18" s="12"/>
      <c r="P18" s="12"/>
      <c r="Q18" s="12"/>
      <c r="R18" s="12"/>
      <c r="S18" s="12"/>
      <c r="T18" s="12"/>
      <c r="U18" s="12"/>
      <c r="V18" s="193"/>
    </row>
    <row r="19" spans="1:22">
      <c r="A19" s="12"/>
      <c r="B19" s="192"/>
      <c r="C19" s="12"/>
      <c r="D19" s="12"/>
      <c r="E19" s="12"/>
      <c r="F19" s="12"/>
      <c r="G19" s="12"/>
      <c r="H19" s="12"/>
      <c r="I19" s="12"/>
      <c r="J19" s="12"/>
      <c r="K19" s="12"/>
      <c r="L19" s="12"/>
      <c r="M19" s="12"/>
      <c r="N19" s="12"/>
      <c r="O19" s="12"/>
      <c r="P19" s="12"/>
      <c r="Q19" s="12"/>
      <c r="R19" s="12"/>
      <c r="S19" s="12"/>
      <c r="T19" s="12"/>
      <c r="U19" s="12"/>
      <c r="V19" s="193"/>
    </row>
    <row r="20" spans="1:22">
      <c r="A20" s="12"/>
      <c r="B20" s="192"/>
      <c r="C20" s="12"/>
      <c r="D20" s="12"/>
      <c r="E20" s="12"/>
      <c r="F20" s="12"/>
      <c r="G20" s="12"/>
      <c r="H20" s="12"/>
      <c r="I20" s="12"/>
      <c r="J20" s="12"/>
      <c r="K20" s="12"/>
      <c r="L20" s="12"/>
      <c r="M20" s="12"/>
      <c r="N20" s="12"/>
      <c r="O20" s="12"/>
      <c r="P20" s="12"/>
      <c r="Q20" s="12"/>
      <c r="R20" s="12"/>
      <c r="S20" s="12"/>
      <c r="T20" s="12"/>
      <c r="U20" s="12"/>
      <c r="V20" s="193"/>
    </row>
    <row r="21" spans="1:22">
      <c r="A21" s="12"/>
      <c r="B21" s="192"/>
      <c r="C21" s="12"/>
      <c r="D21" s="434" t="s">
        <v>1624</v>
      </c>
      <c r="E21" s="434"/>
      <c r="F21" s="434"/>
      <c r="G21" s="434"/>
      <c r="H21" s="434"/>
      <c r="I21" s="434"/>
      <c r="J21" s="434"/>
      <c r="K21" s="434"/>
      <c r="L21" s="434"/>
      <c r="M21" s="434"/>
      <c r="N21" s="434"/>
      <c r="O21" s="434"/>
      <c r="P21" s="434"/>
      <c r="Q21" s="434"/>
      <c r="R21" s="434"/>
      <c r="S21" s="434"/>
      <c r="T21" s="434"/>
      <c r="U21" s="434"/>
      <c r="V21" s="435"/>
    </row>
    <row r="22" spans="1:22">
      <c r="A22" s="12"/>
      <c r="B22" s="192"/>
      <c r="C22" s="12"/>
      <c r="D22" s="12"/>
      <c r="E22" s="12"/>
      <c r="F22" s="12"/>
      <c r="G22" s="12"/>
      <c r="H22" s="12"/>
      <c r="I22" s="437"/>
      <c r="J22" s="437"/>
      <c r="K22" s="437"/>
      <c r="L22" s="437"/>
      <c r="M22" s="437"/>
      <c r="N22" s="437"/>
      <c r="O22" s="12"/>
      <c r="P22" s="12"/>
      <c r="Q22" s="12"/>
      <c r="R22" s="12"/>
      <c r="S22" s="12"/>
      <c r="T22" s="12"/>
      <c r="U22" s="12"/>
      <c r="V22" s="193"/>
    </row>
    <row r="23" spans="1:22">
      <c r="A23" s="12"/>
      <c r="B23" s="192"/>
      <c r="C23" s="12"/>
      <c r="D23" s="12"/>
      <c r="E23" s="12"/>
      <c r="F23" s="12"/>
      <c r="G23" s="12"/>
      <c r="H23" s="12"/>
      <c r="I23" s="12"/>
      <c r="J23" s="12"/>
      <c r="K23" s="12"/>
      <c r="L23" s="12"/>
      <c r="M23" s="12"/>
      <c r="N23" s="12"/>
      <c r="O23" s="12"/>
      <c r="P23" s="12"/>
      <c r="Q23" s="12"/>
      <c r="R23" s="203" t="s">
        <v>1602</v>
      </c>
      <c r="S23" s="204"/>
      <c r="T23" s="432">
        <v>1.5</v>
      </c>
      <c r="U23" s="433"/>
      <c r="V23" s="193"/>
    </row>
    <row r="24" spans="1:22">
      <c r="A24" s="12"/>
      <c r="B24" s="192"/>
      <c r="C24" s="12"/>
      <c r="D24" s="12"/>
      <c r="E24" s="12"/>
      <c r="F24" s="12"/>
      <c r="G24" s="12"/>
      <c r="H24" s="12"/>
      <c r="I24" s="197"/>
      <c r="J24" s="197"/>
      <c r="K24" s="197"/>
      <c r="L24" s="197"/>
      <c r="M24" s="197"/>
      <c r="N24" s="12"/>
      <c r="O24" s="12"/>
      <c r="P24" s="197"/>
      <c r="Q24" s="12"/>
      <c r="R24" s="203" t="s">
        <v>1603</v>
      </c>
      <c r="S24" s="204"/>
      <c r="T24" s="428" t="s">
        <v>1604</v>
      </c>
      <c r="U24" s="429"/>
      <c r="V24" s="193"/>
    </row>
    <row r="25" spans="1:22">
      <c r="A25" s="12"/>
      <c r="B25" s="192"/>
      <c r="C25" s="12"/>
      <c r="D25" s="12"/>
      <c r="E25" s="12"/>
      <c r="F25" s="12"/>
      <c r="G25" s="12"/>
      <c r="H25" s="12"/>
      <c r="I25" s="197"/>
      <c r="J25" s="197"/>
      <c r="K25" s="197"/>
      <c r="L25" s="197"/>
      <c r="M25" s="197"/>
      <c r="N25" s="12"/>
      <c r="O25" s="12"/>
      <c r="P25" s="197"/>
      <c r="Q25" s="12"/>
      <c r="R25" s="203" t="s">
        <v>1605</v>
      </c>
      <c r="S25" s="204"/>
      <c r="T25" s="430">
        <v>42411</v>
      </c>
      <c r="U25" s="431"/>
      <c r="V25" s="193"/>
    </row>
    <row r="26" spans="1:22">
      <c r="A26" s="12"/>
      <c r="B26" s="192"/>
      <c r="C26" s="12"/>
      <c r="D26" s="12"/>
      <c r="E26" s="12"/>
      <c r="F26" s="12"/>
      <c r="G26" s="12"/>
      <c r="H26" s="12"/>
      <c r="I26" s="197"/>
      <c r="J26" s="197"/>
      <c r="K26" s="197"/>
      <c r="L26" s="197"/>
      <c r="M26" s="197"/>
      <c r="N26" s="12"/>
      <c r="O26" s="12"/>
      <c r="P26" s="12"/>
      <c r="Q26" s="12"/>
      <c r="R26" s="438" t="s">
        <v>1606</v>
      </c>
      <c r="S26" s="439"/>
      <c r="T26" s="428" t="s">
        <v>1607</v>
      </c>
      <c r="U26" s="429"/>
      <c r="V26" s="193"/>
    </row>
    <row r="27" spans="1:22" ht="15.75" thickBot="1">
      <c r="A27" s="12"/>
      <c r="B27" s="194"/>
      <c r="C27" s="195"/>
      <c r="D27" s="195"/>
      <c r="E27" s="195"/>
      <c r="F27" s="195"/>
      <c r="G27" s="195"/>
      <c r="H27" s="195"/>
      <c r="I27" s="198"/>
      <c r="J27" s="199"/>
      <c r="K27" s="199"/>
      <c r="L27" s="199"/>
      <c r="M27" s="199"/>
      <c r="N27" s="195"/>
      <c r="O27" s="195"/>
      <c r="P27" s="195"/>
      <c r="Q27" s="195"/>
      <c r="R27" s="195"/>
      <c r="S27" s="195"/>
      <c r="T27" s="195"/>
      <c r="U27" s="195"/>
      <c r="V27" s="196"/>
    </row>
    <row r="28" spans="1:22">
      <c r="A28" s="12"/>
      <c r="B28" s="12"/>
      <c r="C28" s="12"/>
      <c r="D28" s="12"/>
      <c r="E28" s="12"/>
      <c r="F28" s="12"/>
      <c r="G28" s="12"/>
      <c r="H28" s="12"/>
      <c r="I28" s="12"/>
      <c r="J28" s="12"/>
      <c r="K28" s="12"/>
      <c r="L28" s="12"/>
      <c r="M28" s="12"/>
      <c r="N28" s="12"/>
      <c r="O28" s="12"/>
      <c r="P28" s="12"/>
      <c r="Q28" s="12"/>
      <c r="R28" s="12"/>
      <c r="S28" s="12"/>
      <c r="T28" s="12"/>
      <c r="U28" s="12"/>
      <c r="V28" s="12"/>
    </row>
    <row r="29" spans="1:22">
      <c r="C29" s="12"/>
      <c r="D29" s="12"/>
      <c r="E29" s="12"/>
      <c r="F29" s="12"/>
      <c r="G29" s="12"/>
      <c r="H29" s="12"/>
      <c r="I29" s="197"/>
      <c r="J29" s="197"/>
      <c r="K29" s="197"/>
      <c r="L29" s="197"/>
      <c r="M29" s="197"/>
      <c r="N29" s="12"/>
      <c r="O29" s="12"/>
      <c r="P29" s="12"/>
      <c r="Q29" s="12"/>
      <c r="R29" s="12"/>
      <c r="S29" s="12"/>
      <c r="T29" s="12"/>
      <c r="U29" s="12"/>
      <c r="V29" s="12"/>
    </row>
    <row r="30" spans="1:22">
      <c r="C30" s="12"/>
      <c r="D30" s="12"/>
      <c r="E30" s="12"/>
      <c r="F30" s="12"/>
      <c r="G30" s="12"/>
      <c r="H30" s="12"/>
      <c r="I30" s="12"/>
      <c r="J30" s="12"/>
      <c r="K30" s="12"/>
      <c r="L30" s="12"/>
      <c r="M30" s="12"/>
      <c r="N30" s="12"/>
      <c r="O30" s="12"/>
      <c r="P30" s="12"/>
      <c r="Q30" s="12"/>
      <c r="R30" s="12"/>
      <c r="S30" s="12"/>
      <c r="T30" s="12"/>
      <c r="U30" s="12"/>
      <c r="V30" s="12"/>
    </row>
    <row r="31" spans="1:22">
      <c r="C31" s="12"/>
      <c r="D31" s="436"/>
      <c r="E31" s="436"/>
      <c r="F31" s="436"/>
      <c r="G31" s="436"/>
      <c r="H31" s="436"/>
      <c r="I31" s="12"/>
      <c r="J31" s="12"/>
      <c r="K31" s="12"/>
      <c r="L31" s="12"/>
      <c r="M31" s="12"/>
      <c r="N31" s="12"/>
      <c r="O31" s="12"/>
      <c r="P31" s="12"/>
      <c r="Q31" s="12"/>
      <c r="R31" s="12"/>
      <c r="S31" s="12"/>
      <c r="T31" s="12" t="s">
        <v>1620</v>
      </c>
      <c r="U31" s="12"/>
      <c r="V31" s="12"/>
    </row>
    <row r="32" spans="1:22">
      <c r="C32" s="12"/>
      <c r="D32" s="12"/>
      <c r="E32" s="12"/>
      <c r="F32" s="12"/>
      <c r="G32" s="12"/>
      <c r="H32" s="12"/>
      <c r="I32" s="12"/>
      <c r="J32" s="12"/>
      <c r="K32" s="12"/>
      <c r="L32" s="12"/>
      <c r="M32" s="12"/>
      <c r="N32" s="12"/>
      <c r="O32" s="12"/>
      <c r="P32" s="12"/>
      <c r="Q32" s="12"/>
      <c r="R32" s="12"/>
      <c r="S32" s="12"/>
      <c r="T32" s="12"/>
      <c r="U32" s="12"/>
      <c r="V32" s="12"/>
    </row>
    <row r="33" spans="3:22">
      <c r="C33" s="12"/>
      <c r="D33" s="12"/>
      <c r="E33" s="12"/>
      <c r="F33" s="12"/>
      <c r="G33" s="12"/>
      <c r="H33" s="12"/>
      <c r="I33" s="12"/>
      <c r="J33" s="12"/>
      <c r="K33" s="12"/>
      <c r="L33" s="12"/>
      <c r="M33" s="12"/>
      <c r="N33" s="12"/>
      <c r="O33" s="12"/>
      <c r="P33" s="12"/>
      <c r="Q33" s="12"/>
      <c r="R33" s="12"/>
      <c r="S33" s="12"/>
      <c r="T33" s="12"/>
      <c r="U33" s="12"/>
      <c r="V33" s="12"/>
    </row>
    <row r="34" spans="3:22">
      <c r="C34" s="12"/>
      <c r="D34" s="12"/>
      <c r="E34" s="12"/>
      <c r="F34" s="12"/>
      <c r="G34" s="12"/>
      <c r="H34" s="12"/>
      <c r="I34" s="12"/>
      <c r="J34" s="12"/>
      <c r="K34" s="12"/>
      <c r="L34" s="12"/>
      <c r="M34" s="12"/>
      <c r="N34" s="12"/>
      <c r="O34" s="12"/>
      <c r="P34" s="12"/>
      <c r="Q34" s="12"/>
      <c r="R34" s="12"/>
      <c r="S34" s="12"/>
      <c r="T34" s="12"/>
      <c r="U34" s="12"/>
      <c r="V34" s="12"/>
    </row>
    <row r="35" spans="3:22">
      <c r="C35" s="12"/>
      <c r="D35" s="12"/>
      <c r="E35" s="12"/>
      <c r="F35" s="12"/>
      <c r="G35" s="12"/>
      <c r="H35" s="12"/>
      <c r="I35" s="12"/>
      <c r="J35" s="12"/>
      <c r="K35" s="12"/>
      <c r="L35" s="12"/>
      <c r="M35" s="12"/>
      <c r="N35" s="12"/>
      <c r="O35" s="12"/>
      <c r="P35" s="12"/>
      <c r="Q35" s="12"/>
      <c r="R35" s="12"/>
      <c r="S35" s="12"/>
      <c r="T35" s="12"/>
      <c r="U35" s="12"/>
      <c r="V35" s="12"/>
    </row>
    <row r="36" spans="3:22">
      <c r="C36" s="12"/>
      <c r="D36" s="12"/>
      <c r="E36" s="12"/>
      <c r="F36" s="12"/>
      <c r="G36" s="12"/>
      <c r="H36" s="12"/>
      <c r="I36" s="12"/>
      <c r="J36" s="12"/>
      <c r="K36" s="12"/>
      <c r="L36" s="12"/>
      <c r="M36" s="12"/>
      <c r="N36" s="12"/>
      <c r="O36" s="12"/>
      <c r="P36" s="12"/>
      <c r="Q36" s="12"/>
      <c r="R36" s="12"/>
      <c r="S36" s="12"/>
      <c r="T36" s="12"/>
      <c r="U36" s="12"/>
      <c r="V36" s="12"/>
    </row>
    <row r="37" spans="3:22">
      <c r="C37" s="12"/>
      <c r="D37" s="12"/>
      <c r="E37" s="12"/>
      <c r="F37" s="12"/>
      <c r="G37" s="12"/>
      <c r="H37" s="12"/>
      <c r="I37" s="12"/>
      <c r="J37" s="12"/>
      <c r="K37" s="12"/>
      <c r="L37" s="12"/>
      <c r="M37" s="12"/>
      <c r="N37" s="12"/>
      <c r="O37" s="12"/>
      <c r="P37" s="12"/>
      <c r="Q37" s="12"/>
      <c r="R37" s="12"/>
      <c r="S37" s="12"/>
      <c r="T37" s="12"/>
      <c r="U37" s="12"/>
      <c r="V37" s="12"/>
    </row>
    <row r="38" spans="3:22">
      <c r="C38" s="12"/>
      <c r="D38" s="12"/>
      <c r="E38" s="12"/>
      <c r="F38" s="12"/>
      <c r="G38" s="12"/>
      <c r="H38" s="12"/>
      <c r="I38" s="12"/>
      <c r="J38" s="12"/>
      <c r="K38" s="12"/>
      <c r="L38" s="12"/>
      <c r="M38" s="12"/>
      <c r="N38" s="12"/>
      <c r="O38" s="12"/>
      <c r="P38" s="12"/>
      <c r="Q38" s="12"/>
      <c r="R38" s="12"/>
      <c r="S38" s="12"/>
      <c r="T38" s="12"/>
      <c r="U38" s="12"/>
      <c r="V38" s="12"/>
    </row>
    <row r="39" spans="3:22">
      <c r="C39" s="12"/>
      <c r="D39" s="12"/>
      <c r="E39" s="12"/>
      <c r="F39" s="12"/>
      <c r="G39" s="12"/>
      <c r="H39" s="12"/>
      <c r="I39" s="12"/>
      <c r="J39" s="12"/>
      <c r="K39" s="12"/>
      <c r="L39" s="12"/>
      <c r="M39" s="12"/>
      <c r="N39" s="12"/>
      <c r="O39" s="12"/>
      <c r="P39" s="12"/>
      <c r="Q39" s="12"/>
      <c r="R39" s="12"/>
      <c r="S39" s="12"/>
      <c r="T39" s="12"/>
      <c r="U39" s="12"/>
      <c r="V39" s="12"/>
    </row>
  </sheetData>
  <mergeCells count="15">
    <mergeCell ref="D31:H31"/>
    <mergeCell ref="I22:N22"/>
    <mergeCell ref="R26:S26"/>
    <mergeCell ref="C9:L9"/>
    <mergeCell ref="C4:V4"/>
    <mergeCell ref="C5:L5"/>
    <mergeCell ref="C6:L6"/>
    <mergeCell ref="C7:L7"/>
    <mergeCell ref="C8:L8"/>
    <mergeCell ref="C2:U2"/>
    <mergeCell ref="T24:U24"/>
    <mergeCell ref="T25:U25"/>
    <mergeCell ref="T23:U23"/>
    <mergeCell ref="T26:U26"/>
    <mergeCell ref="D21:V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B1:L648"/>
  <sheetViews>
    <sheetView topLeftCell="A248" workbookViewId="0">
      <selection activeCell="B266" sqref="B266"/>
    </sheetView>
  </sheetViews>
  <sheetFormatPr defaultRowHeight="15"/>
  <cols>
    <col min="2" max="2" width="72.28515625" customWidth="1"/>
    <col min="3" max="3" width="5.85546875" style="6" customWidth="1"/>
    <col min="4" max="4" width="42" customWidth="1"/>
    <col min="5" max="5" width="3" customWidth="1"/>
    <col min="6" max="6" width="12.7109375" bestFit="1" customWidth="1"/>
    <col min="7" max="7" width="10" bestFit="1" customWidth="1"/>
    <col min="10" max="10" width="12.7109375" bestFit="1" customWidth="1"/>
    <col min="11" max="11" width="17.28515625" bestFit="1" customWidth="1"/>
    <col min="12" max="12" width="10.28515625" bestFit="1" customWidth="1"/>
  </cols>
  <sheetData>
    <row r="1" spans="2:12">
      <c r="B1" s="14"/>
      <c r="C1" s="165"/>
      <c r="D1" s="14" t="s">
        <v>794</v>
      </c>
      <c r="E1" s="14"/>
      <c r="F1" s="14" t="s">
        <v>796</v>
      </c>
      <c r="G1" s="14" t="s">
        <v>795</v>
      </c>
      <c r="H1" s="14" t="s">
        <v>1297</v>
      </c>
      <c r="I1" s="14" t="s">
        <v>797</v>
      </c>
    </row>
    <row r="2" spans="2:12">
      <c r="B2" s="5" t="s">
        <v>211</v>
      </c>
      <c r="C2" s="35"/>
      <c r="D2" s="5" t="s">
        <v>898</v>
      </c>
      <c r="E2" s="150"/>
      <c r="F2" t="str">
        <f>VLOOKUP(B2, Index!A:P, 16, FALSE)</f>
        <v>No</v>
      </c>
      <c r="I2" t="s">
        <v>798</v>
      </c>
      <c r="J2" s="14" t="s">
        <v>801</v>
      </c>
      <c r="K2" s="14" t="s">
        <v>802</v>
      </c>
      <c r="L2" s="14" t="s">
        <v>803</v>
      </c>
    </row>
    <row r="3" spans="2:12">
      <c r="B3" s="3" t="s">
        <v>1169</v>
      </c>
      <c r="C3" s="35"/>
      <c r="D3" s="35" t="s">
        <v>807</v>
      </c>
      <c r="E3" s="162"/>
      <c r="F3" s="15">
        <v>2000</v>
      </c>
      <c r="H3" t="s">
        <v>898</v>
      </c>
      <c r="I3" t="s">
        <v>22</v>
      </c>
      <c r="J3">
        <f>COUNTIF(D2:D519, I3)</f>
        <v>0</v>
      </c>
      <c r="K3" s="15">
        <f>SUMIF(D:D, I3,F:F )</f>
        <v>0</v>
      </c>
      <c r="L3">
        <f>SUMIF(D:D, I3,G:G )</f>
        <v>0</v>
      </c>
    </row>
    <row r="4" spans="2:12" ht="24">
      <c r="B4" s="5" t="s">
        <v>1201</v>
      </c>
      <c r="C4" s="3"/>
      <c r="D4" s="5" t="s">
        <v>907</v>
      </c>
      <c r="E4" s="150"/>
      <c r="F4" s="15">
        <v>3052</v>
      </c>
      <c r="H4" t="s">
        <v>807</v>
      </c>
      <c r="I4" t="s">
        <v>61</v>
      </c>
      <c r="J4">
        <f t="shared" ref="J4:J22" si="0">COUNTIF(D3:D520, I4)</f>
        <v>0</v>
      </c>
      <c r="K4" s="15">
        <f t="shared" ref="K4:K22" si="1">SUMIF(D:D, I4,F:F )</f>
        <v>0</v>
      </c>
      <c r="L4">
        <f t="shared" ref="L4:L22" si="2">SUMIF(D:D, I4,G:G )</f>
        <v>0</v>
      </c>
    </row>
    <row r="5" spans="2:12">
      <c r="B5" s="35" t="s">
        <v>1253</v>
      </c>
      <c r="C5" s="3"/>
      <c r="D5" s="5" t="s">
        <v>930</v>
      </c>
      <c r="E5" s="150"/>
      <c r="F5" s="15"/>
      <c r="G5">
        <v>3135000</v>
      </c>
      <c r="H5" t="s">
        <v>907</v>
      </c>
      <c r="I5" t="s">
        <v>67</v>
      </c>
      <c r="J5">
        <f t="shared" si="0"/>
        <v>0</v>
      </c>
      <c r="K5" s="15">
        <f t="shared" si="1"/>
        <v>0</v>
      </c>
      <c r="L5">
        <f t="shared" si="2"/>
        <v>0</v>
      </c>
    </row>
    <row r="6" spans="2:12">
      <c r="B6" s="37" t="s">
        <v>1310</v>
      </c>
      <c r="C6" s="37"/>
      <c r="D6" s="3" t="s">
        <v>959</v>
      </c>
      <c r="E6" s="146"/>
      <c r="F6" s="15">
        <v>193200</v>
      </c>
      <c r="H6" t="s">
        <v>930</v>
      </c>
      <c r="I6" t="s">
        <v>99</v>
      </c>
      <c r="J6">
        <f t="shared" si="0"/>
        <v>0</v>
      </c>
      <c r="K6" s="15">
        <f t="shared" si="1"/>
        <v>0</v>
      </c>
      <c r="L6">
        <f t="shared" si="2"/>
        <v>0</v>
      </c>
    </row>
    <row r="7" spans="2:12">
      <c r="B7" s="37" t="s">
        <v>1311</v>
      </c>
      <c r="C7" s="37"/>
      <c r="D7" s="5" t="s">
        <v>960</v>
      </c>
      <c r="E7" s="150"/>
      <c r="F7" s="15">
        <v>3000</v>
      </c>
      <c r="H7" t="s">
        <v>1295</v>
      </c>
      <c r="I7" t="s">
        <v>119</v>
      </c>
      <c r="J7">
        <f t="shared" si="0"/>
        <v>0</v>
      </c>
      <c r="K7" s="15">
        <f t="shared" si="1"/>
        <v>0</v>
      </c>
      <c r="L7">
        <f t="shared" si="2"/>
        <v>0</v>
      </c>
    </row>
    <row r="8" spans="2:12">
      <c r="B8" s="106" t="s">
        <v>1272</v>
      </c>
      <c r="C8" s="37"/>
      <c r="D8" s="5" t="s">
        <v>966</v>
      </c>
      <c r="E8" s="150"/>
      <c r="F8" s="15">
        <v>4000</v>
      </c>
      <c r="H8" t="s">
        <v>960</v>
      </c>
      <c r="I8" t="s">
        <v>166</v>
      </c>
      <c r="J8">
        <f t="shared" si="0"/>
        <v>0</v>
      </c>
      <c r="K8" s="15">
        <f t="shared" si="1"/>
        <v>0</v>
      </c>
      <c r="L8">
        <f t="shared" si="2"/>
        <v>0</v>
      </c>
    </row>
    <row r="9" spans="2:12">
      <c r="B9" s="5" t="s">
        <v>1122</v>
      </c>
      <c r="C9" s="37"/>
      <c r="D9" s="4" t="s">
        <v>1019</v>
      </c>
      <c r="E9" s="155"/>
      <c r="F9" s="15">
        <v>2000</v>
      </c>
      <c r="H9" t="s">
        <v>966</v>
      </c>
      <c r="I9" t="s">
        <v>212</v>
      </c>
      <c r="J9">
        <f t="shared" si="0"/>
        <v>0</v>
      </c>
      <c r="K9" s="15">
        <f t="shared" si="1"/>
        <v>0</v>
      </c>
      <c r="L9">
        <f t="shared" si="2"/>
        <v>0</v>
      </c>
    </row>
    <row r="10" spans="2:12">
      <c r="B10" s="68" t="s">
        <v>66</v>
      </c>
      <c r="C10" s="37"/>
      <c r="D10" s="5" t="s">
        <v>1075</v>
      </c>
      <c r="E10" s="150"/>
      <c r="F10" s="15">
        <v>153782.26403404257</v>
      </c>
      <c r="H10" t="s">
        <v>1019</v>
      </c>
      <c r="I10" t="s">
        <v>321</v>
      </c>
      <c r="J10">
        <f t="shared" si="0"/>
        <v>0</v>
      </c>
      <c r="K10" s="15">
        <f t="shared" si="1"/>
        <v>0</v>
      </c>
      <c r="L10">
        <f t="shared" si="2"/>
        <v>0</v>
      </c>
    </row>
    <row r="11" spans="2:12">
      <c r="B11" s="5" t="s">
        <v>220</v>
      </c>
      <c r="C11" s="37"/>
      <c r="D11" s="5" t="s">
        <v>1031</v>
      </c>
      <c r="E11" s="150"/>
      <c r="F11" s="15">
        <v>235714.66297872341</v>
      </c>
      <c r="H11" t="s">
        <v>1075</v>
      </c>
      <c r="I11" t="s">
        <v>364</v>
      </c>
      <c r="J11">
        <f t="shared" si="0"/>
        <v>0</v>
      </c>
      <c r="K11" s="15">
        <f t="shared" si="1"/>
        <v>0</v>
      </c>
      <c r="L11">
        <f t="shared" si="2"/>
        <v>0</v>
      </c>
    </row>
    <row r="12" spans="2:12">
      <c r="B12" s="5" t="s">
        <v>216</v>
      </c>
      <c r="C12" s="37"/>
      <c r="D12" s="4" t="s">
        <v>1124</v>
      </c>
      <c r="E12" s="155"/>
      <c r="F12" s="15">
        <v>0</v>
      </c>
      <c r="H12" t="s">
        <v>1031</v>
      </c>
      <c r="I12" t="s">
        <v>378</v>
      </c>
      <c r="J12">
        <f t="shared" si="0"/>
        <v>0</v>
      </c>
      <c r="K12" s="15">
        <f t="shared" si="1"/>
        <v>0</v>
      </c>
      <c r="L12">
        <f t="shared" si="2"/>
        <v>0</v>
      </c>
    </row>
    <row r="13" spans="2:12">
      <c r="B13" s="5" t="s">
        <v>224</v>
      </c>
      <c r="C13" s="37"/>
      <c r="D13" s="5" t="s">
        <v>1107</v>
      </c>
      <c r="E13" s="150"/>
      <c r="F13" s="15">
        <v>648.55999999999995</v>
      </c>
      <c r="H13" t="s">
        <v>1124</v>
      </c>
      <c r="I13" t="s">
        <v>380</v>
      </c>
      <c r="J13">
        <f t="shared" si="0"/>
        <v>0</v>
      </c>
      <c r="K13" s="15">
        <f t="shared" si="1"/>
        <v>0</v>
      </c>
      <c r="L13">
        <f t="shared" si="2"/>
        <v>0</v>
      </c>
    </row>
    <row r="14" spans="2:12">
      <c r="B14" s="5" t="s">
        <v>1064</v>
      </c>
      <c r="C14" s="37"/>
      <c r="D14" s="5" t="s">
        <v>1144</v>
      </c>
      <c r="E14" s="150"/>
      <c r="F14" s="15">
        <v>88.44</v>
      </c>
      <c r="H14" t="s">
        <v>1107</v>
      </c>
      <c r="I14" t="s">
        <v>402</v>
      </c>
      <c r="J14">
        <f t="shared" si="0"/>
        <v>0</v>
      </c>
      <c r="K14" s="15">
        <f t="shared" si="1"/>
        <v>0</v>
      </c>
      <c r="L14">
        <f t="shared" si="2"/>
        <v>0</v>
      </c>
    </row>
    <row r="15" spans="2:12">
      <c r="B15" s="94" t="s">
        <v>1312</v>
      </c>
      <c r="C15" s="37"/>
      <c r="D15" s="4" t="s">
        <v>1129</v>
      </c>
      <c r="E15" s="155"/>
      <c r="F15" s="15">
        <v>4775.76</v>
      </c>
      <c r="H15" t="s">
        <v>1296</v>
      </c>
      <c r="I15" t="s">
        <v>404</v>
      </c>
      <c r="J15">
        <f t="shared" si="0"/>
        <v>0</v>
      </c>
      <c r="K15" s="15">
        <f t="shared" si="1"/>
        <v>0</v>
      </c>
      <c r="L15">
        <f t="shared" si="2"/>
        <v>0</v>
      </c>
    </row>
    <row r="16" spans="2:12">
      <c r="B16" s="37" t="s">
        <v>1049</v>
      </c>
      <c r="C16" s="37"/>
      <c r="D16" s="5" t="s">
        <v>1140</v>
      </c>
      <c r="E16" s="150"/>
      <c r="F16" s="15">
        <v>5674.9</v>
      </c>
      <c r="H16" t="s">
        <v>1129</v>
      </c>
      <c r="I16" t="s">
        <v>444</v>
      </c>
      <c r="J16">
        <f t="shared" si="0"/>
        <v>0</v>
      </c>
      <c r="K16" s="15">
        <f t="shared" si="1"/>
        <v>0</v>
      </c>
      <c r="L16">
        <f t="shared" si="2"/>
        <v>0</v>
      </c>
    </row>
    <row r="17" spans="2:12">
      <c r="B17" s="37" t="s">
        <v>1042</v>
      </c>
      <c r="C17" s="37"/>
      <c r="D17" s="5" t="s">
        <v>1154</v>
      </c>
      <c r="E17" s="150"/>
      <c r="F17" s="15">
        <v>23311.75</v>
      </c>
      <c r="H17" t="s">
        <v>1140</v>
      </c>
      <c r="I17" t="s">
        <v>447</v>
      </c>
      <c r="J17">
        <f t="shared" si="0"/>
        <v>0</v>
      </c>
      <c r="K17" s="15">
        <f t="shared" si="1"/>
        <v>0</v>
      </c>
      <c r="L17">
        <f t="shared" si="2"/>
        <v>0</v>
      </c>
    </row>
    <row r="18" spans="2:12">
      <c r="B18" s="37" t="s">
        <v>1042</v>
      </c>
      <c r="C18" s="37"/>
      <c r="D18" s="5" t="s">
        <v>1172</v>
      </c>
      <c r="E18" s="150"/>
      <c r="F18" s="15">
        <v>5085</v>
      </c>
      <c r="H18" t="s">
        <v>848</v>
      </c>
      <c r="I18" t="s">
        <v>448</v>
      </c>
      <c r="J18">
        <f t="shared" si="0"/>
        <v>0</v>
      </c>
      <c r="K18" s="15">
        <f t="shared" si="1"/>
        <v>0</v>
      </c>
      <c r="L18">
        <f t="shared" si="2"/>
        <v>0</v>
      </c>
    </row>
    <row r="19" spans="2:12">
      <c r="B19" s="37" t="s">
        <v>1030</v>
      </c>
      <c r="C19" s="37"/>
      <c r="D19" s="66" t="s">
        <v>1189</v>
      </c>
      <c r="E19" s="166"/>
      <c r="F19" s="15">
        <v>100425</v>
      </c>
      <c r="H19" t="s">
        <v>1154</v>
      </c>
      <c r="I19" t="s">
        <v>459</v>
      </c>
      <c r="J19">
        <f t="shared" si="0"/>
        <v>0</v>
      </c>
      <c r="K19" s="15">
        <f t="shared" si="1"/>
        <v>0</v>
      </c>
      <c r="L19">
        <f t="shared" si="2"/>
        <v>0</v>
      </c>
    </row>
    <row r="20" spans="2:12">
      <c r="B20" s="89" t="s">
        <v>609</v>
      </c>
      <c r="C20" s="37"/>
      <c r="D20" s="3" t="s">
        <v>1194</v>
      </c>
      <c r="E20" s="146"/>
      <c r="F20" s="15">
        <v>6029</v>
      </c>
      <c r="H20" t="s">
        <v>1172</v>
      </c>
      <c r="I20" t="s">
        <v>462</v>
      </c>
      <c r="J20">
        <f t="shared" si="0"/>
        <v>0</v>
      </c>
      <c r="K20" s="15">
        <f t="shared" si="1"/>
        <v>0</v>
      </c>
      <c r="L20">
        <f t="shared" si="2"/>
        <v>0</v>
      </c>
    </row>
    <row r="21" spans="2:12">
      <c r="B21" s="89" t="s">
        <v>614</v>
      </c>
      <c r="C21" s="37"/>
      <c r="D21" s="90" t="s">
        <v>1309</v>
      </c>
      <c r="E21" s="167"/>
      <c r="F21" s="15">
        <v>735</v>
      </c>
      <c r="H21" t="s">
        <v>1189</v>
      </c>
      <c r="I21" t="s">
        <v>475</v>
      </c>
      <c r="J21">
        <f t="shared" si="0"/>
        <v>0</v>
      </c>
      <c r="K21" s="15">
        <f t="shared" si="1"/>
        <v>0</v>
      </c>
      <c r="L21">
        <f t="shared" si="2"/>
        <v>0</v>
      </c>
    </row>
    <row r="22" spans="2:12">
      <c r="B22" s="89" t="s">
        <v>617</v>
      </c>
      <c r="C22" s="37"/>
      <c r="D22" s="3" t="s">
        <v>1202</v>
      </c>
      <c r="E22" s="146"/>
      <c r="F22" s="15">
        <v>85</v>
      </c>
      <c r="H22" t="s">
        <v>1194</v>
      </c>
      <c r="I22" t="s">
        <v>610</v>
      </c>
      <c r="J22">
        <f t="shared" si="0"/>
        <v>0</v>
      </c>
      <c r="K22" s="15">
        <f t="shared" si="1"/>
        <v>0</v>
      </c>
      <c r="L22">
        <f t="shared" si="2"/>
        <v>0</v>
      </c>
    </row>
    <row r="23" spans="2:12">
      <c r="B23" s="37" t="s">
        <v>940</v>
      </c>
      <c r="C23" s="37"/>
      <c r="D23" s="90" t="s">
        <v>1243</v>
      </c>
      <c r="E23" s="167"/>
      <c r="F23" s="15">
        <v>41699</v>
      </c>
      <c r="H23" t="s">
        <v>1202</v>
      </c>
      <c r="I23" t="s">
        <v>800</v>
      </c>
      <c r="J23">
        <f>SUM(J3:J22)</f>
        <v>0</v>
      </c>
      <c r="K23" s="15">
        <f>SUM(K3:K22)</f>
        <v>0</v>
      </c>
      <c r="L23">
        <f>SUM(L3:L22)</f>
        <v>0</v>
      </c>
    </row>
    <row r="24" spans="2:12">
      <c r="B24" s="94" t="s">
        <v>620</v>
      </c>
      <c r="C24" s="145"/>
      <c r="F24" s="15">
        <v>60</v>
      </c>
      <c r="H24" t="s">
        <v>844</v>
      </c>
    </row>
    <row r="25" spans="2:12">
      <c r="B25" s="51" t="s">
        <v>218</v>
      </c>
      <c r="C25" s="145"/>
      <c r="F25" s="15">
        <v>20500</v>
      </c>
      <c r="H25" t="s">
        <v>1243</v>
      </c>
    </row>
    <row r="26" spans="2:12">
      <c r="B26" s="5" t="s">
        <v>227</v>
      </c>
      <c r="C26" s="145"/>
      <c r="F26" s="15">
        <v>4973</v>
      </c>
    </row>
    <row r="27" spans="2:12">
      <c r="B27" s="80" t="s">
        <v>403</v>
      </c>
      <c r="C27" s="145"/>
      <c r="F27" s="15">
        <v>0</v>
      </c>
    </row>
    <row r="28" spans="2:12">
      <c r="B28" s="37" t="s">
        <v>165</v>
      </c>
      <c r="C28" s="145"/>
      <c r="F28" s="15">
        <v>3596.52</v>
      </c>
    </row>
    <row r="29" spans="2:12">
      <c r="B29" s="94" t="s">
        <v>1313</v>
      </c>
      <c r="C29" s="145"/>
      <c r="F29" s="15">
        <v>4750</v>
      </c>
    </row>
    <row r="30" spans="2:12">
      <c r="B30" s="37" t="s">
        <v>169</v>
      </c>
      <c r="C30" s="145"/>
      <c r="F30" s="15">
        <v>1800</v>
      </c>
    </row>
    <row r="31" spans="2:12">
      <c r="B31" s="94" t="s">
        <v>1314</v>
      </c>
      <c r="C31" s="145"/>
      <c r="F31" s="15">
        <v>34000</v>
      </c>
    </row>
    <row r="32" spans="2:12">
      <c r="B32" s="4" t="s">
        <v>1315</v>
      </c>
      <c r="C32" s="145"/>
      <c r="F32" s="15">
        <v>6020</v>
      </c>
    </row>
    <row r="33" spans="2:7">
      <c r="B33" s="57" t="s">
        <v>1023</v>
      </c>
      <c r="C33" s="145"/>
      <c r="F33" s="15">
        <v>641</v>
      </c>
    </row>
    <row r="34" spans="2:7">
      <c r="B34" s="94" t="s">
        <v>1316</v>
      </c>
      <c r="C34" s="145"/>
      <c r="F34" s="15">
        <v>1448.66</v>
      </c>
    </row>
    <row r="35" spans="2:7">
      <c r="B35" s="3" t="s">
        <v>21</v>
      </c>
      <c r="C35" s="145"/>
      <c r="F35" s="15"/>
      <c r="G35">
        <v>360</v>
      </c>
    </row>
    <row r="36" spans="2:7">
      <c r="B36" s="57" t="s">
        <v>1022</v>
      </c>
      <c r="C36" s="145"/>
      <c r="F36" s="15"/>
      <c r="G36">
        <v>28391</v>
      </c>
    </row>
    <row r="37" spans="2:7">
      <c r="B37" s="94" t="s">
        <v>1317</v>
      </c>
      <c r="C37" s="145"/>
      <c r="F37" s="15"/>
      <c r="G37">
        <v>27599</v>
      </c>
    </row>
    <row r="38" spans="2:7">
      <c r="B38" s="3" t="s">
        <v>910</v>
      </c>
      <c r="C38" s="145"/>
      <c r="F38" s="15">
        <v>2157</v>
      </c>
    </row>
    <row r="39" spans="2:7">
      <c r="B39" s="94" t="s">
        <v>1318</v>
      </c>
      <c r="C39" s="145"/>
      <c r="F39" s="15">
        <v>2800</v>
      </c>
    </row>
    <row r="40" spans="2:7">
      <c r="B40" s="58" t="s">
        <v>118</v>
      </c>
      <c r="C40" s="145"/>
      <c r="F40" s="15">
        <v>52.75</v>
      </c>
    </row>
    <row r="41" spans="2:7">
      <c r="B41" s="4" t="s">
        <v>1240</v>
      </c>
      <c r="C41" s="145"/>
      <c r="F41" s="15">
        <v>13367</v>
      </c>
    </row>
    <row r="42" spans="2:7">
      <c r="B42" s="68" t="s">
        <v>320</v>
      </c>
      <c r="C42" s="145"/>
      <c r="F42" s="15">
        <v>633.82000000000005</v>
      </c>
    </row>
    <row r="43" spans="2:7">
      <c r="B43" s="37" t="s">
        <v>32</v>
      </c>
      <c r="C43" s="145"/>
      <c r="F43" s="15">
        <v>3591</v>
      </c>
    </row>
    <row r="44" spans="2:7">
      <c r="B44" s="94" t="s">
        <v>1319</v>
      </c>
      <c r="C44" s="146"/>
      <c r="F44" s="15">
        <v>10000</v>
      </c>
    </row>
    <row r="45" spans="2:7">
      <c r="B45" s="94" t="s">
        <v>1320</v>
      </c>
      <c r="C45" s="146"/>
      <c r="F45" s="15">
        <v>880000</v>
      </c>
    </row>
    <row r="46" spans="2:7">
      <c r="B46" s="5" t="s">
        <v>98</v>
      </c>
      <c r="C46" s="146"/>
      <c r="F46" s="15">
        <v>5512.08</v>
      </c>
    </row>
    <row r="47" spans="2:7">
      <c r="B47" s="5" t="s">
        <v>1139</v>
      </c>
      <c r="C47" s="146"/>
      <c r="F47" s="15">
        <v>15928</v>
      </c>
    </row>
    <row r="48" spans="2:7">
      <c r="B48" s="37" t="s">
        <v>887</v>
      </c>
      <c r="C48" s="145"/>
      <c r="F48" s="15">
        <v>15595</v>
      </c>
    </row>
    <row r="49" spans="2:6">
      <c r="B49" s="37" t="s">
        <v>841</v>
      </c>
      <c r="C49" s="145"/>
      <c r="F49" s="15">
        <v>15595</v>
      </c>
    </row>
    <row r="50" spans="2:6">
      <c r="B50" s="3" t="s">
        <v>73</v>
      </c>
      <c r="C50" s="145"/>
      <c r="F50" s="15">
        <v>667</v>
      </c>
    </row>
    <row r="51" spans="2:6">
      <c r="B51" s="94" t="s">
        <v>1321</v>
      </c>
      <c r="C51" s="145"/>
      <c r="F51" s="15">
        <v>95560.03</v>
      </c>
    </row>
    <row r="52" spans="2:6">
      <c r="B52" s="94" t="s">
        <v>1322</v>
      </c>
      <c r="C52" s="145"/>
      <c r="F52" s="15">
        <v>6432925</v>
      </c>
    </row>
    <row r="53" spans="2:6" ht="24">
      <c r="B53" s="37" t="s">
        <v>1011</v>
      </c>
      <c r="C53" s="145"/>
      <c r="F53" s="15">
        <v>75864</v>
      </c>
    </row>
    <row r="54" spans="2:6" ht="24">
      <c r="B54" s="37" t="s">
        <v>1010</v>
      </c>
      <c r="C54" s="145"/>
      <c r="F54" s="15">
        <v>51857</v>
      </c>
    </row>
    <row r="55" spans="2:6">
      <c r="B55" s="37" t="s">
        <v>1013</v>
      </c>
      <c r="C55" s="147"/>
      <c r="F55" s="15">
        <v>1446744</v>
      </c>
    </row>
    <row r="56" spans="2:6">
      <c r="B56" s="37" t="s">
        <v>871</v>
      </c>
      <c r="C56" s="148"/>
      <c r="F56" s="15">
        <v>179119</v>
      </c>
    </row>
    <row r="57" spans="2:6">
      <c r="B57" s="57" t="s">
        <v>1085</v>
      </c>
      <c r="C57" s="145"/>
      <c r="F57" s="15">
        <v>39599</v>
      </c>
    </row>
    <row r="58" spans="2:6">
      <c r="B58" s="57" t="s">
        <v>1134</v>
      </c>
      <c r="C58" s="146"/>
      <c r="F58" s="15">
        <v>299562</v>
      </c>
    </row>
    <row r="59" spans="2:6">
      <c r="B59" s="94" t="s">
        <v>1323</v>
      </c>
      <c r="C59" s="149"/>
      <c r="F59" s="15">
        <v>19189</v>
      </c>
    </row>
    <row r="60" spans="2:6">
      <c r="B60" s="94" t="s">
        <v>1324</v>
      </c>
      <c r="C60" s="146"/>
      <c r="F60" s="15">
        <v>338627</v>
      </c>
    </row>
    <row r="61" spans="2:6">
      <c r="B61" s="94" t="s">
        <v>1325</v>
      </c>
      <c r="C61" s="146"/>
      <c r="F61" s="15">
        <v>2211</v>
      </c>
    </row>
    <row r="62" spans="2:6">
      <c r="B62" s="37" t="s">
        <v>865</v>
      </c>
      <c r="C62" s="148"/>
      <c r="F62" s="15">
        <v>4805.24</v>
      </c>
    </row>
    <row r="63" spans="2:6">
      <c r="B63" s="94" t="s">
        <v>1326</v>
      </c>
      <c r="C63" s="148"/>
      <c r="F63" s="15">
        <v>53500</v>
      </c>
    </row>
    <row r="64" spans="2:6">
      <c r="B64" s="5" t="s">
        <v>1125</v>
      </c>
      <c r="C64" s="149"/>
      <c r="F64" s="15">
        <v>320.5</v>
      </c>
    </row>
    <row r="65" spans="2:7">
      <c r="B65" s="5" t="s">
        <v>1126</v>
      </c>
      <c r="C65" s="148"/>
      <c r="F65" s="15">
        <v>3872</v>
      </c>
    </row>
    <row r="66" spans="2:7">
      <c r="B66" s="94" t="s">
        <v>1327</v>
      </c>
      <c r="C66" s="149"/>
      <c r="F66" s="15">
        <v>30</v>
      </c>
    </row>
    <row r="67" spans="2:7">
      <c r="B67" s="37" t="s">
        <v>857</v>
      </c>
      <c r="C67" s="148"/>
      <c r="F67" s="15">
        <v>8189</v>
      </c>
    </row>
    <row r="68" spans="2:7">
      <c r="B68" s="94" t="s">
        <v>1328</v>
      </c>
      <c r="C68" s="150"/>
      <c r="F68" s="15">
        <v>1087</v>
      </c>
    </row>
    <row r="69" spans="2:7">
      <c r="B69" s="68" t="s">
        <v>324</v>
      </c>
      <c r="C69" s="149"/>
      <c r="F69" s="15">
        <v>2000</v>
      </c>
    </row>
    <row r="70" spans="2:7">
      <c r="B70" s="37" t="s">
        <v>171</v>
      </c>
      <c r="C70" s="149"/>
      <c r="F70" s="15">
        <v>2050</v>
      </c>
    </row>
    <row r="71" spans="2:7">
      <c r="B71" s="79" t="s">
        <v>1100</v>
      </c>
      <c r="C71" s="148"/>
      <c r="F71" s="15">
        <v>1015</v>
      </c>
    </row>
    <row r="72" spans="2:7">
      <c r="B72" s="37" t="s">
        <v>968</v>
      </c>
      <c r="C72" s="149"/>
      <c r="F72" s="15">
        <v>0</v>
      </c>
    </row>
    <row r="73" spans="2:7">
      <c r="B73" s="89" t="s">
        <v>623</v>
      </c>
      <c r="C73" s="148"/>
      <c r="F73" s="15"/>
      <c r="G73">
        <v>14583</v>
      </c>
    </row>
    <row r="74" spans="2:7">
      <c r="B74" s="3" t="s">
        <v>30</v>
      </c>
      <c r="C74" s="149"/>
      <c r="F74" s="15">
        <v>575165</v>
      </c>
    </row>
    <row r="75" spans="2:7">
      <c r="B75" s="68" t="s">
        <v>327</v>
      </c>
      <c r="C75" s="145"/>
      <c r="F75" s="15">
        <v>66182.600000000006</v>
      </c>
    </row>
    <row r="76" spans="2:7">
      <c r="B76" s="37" t="s">
        <v>864</v>
      </c>
      <c r="C76" s="145"/>
      <c r="F76" s="15">
        <v>8327</v>
      </c>
    </row>
    <row r="77" spans="2:7">
      <c r="B77" s="58" t="s">
        <v>1123</v>
      </c>
      <c r="C77" s="150"/>
      <c r="F77" s="15">
        <v>0</v>
      </c>
    </row>
    <row r="78" spans="2:7">
      <c r="B78" s="37" t="s">
        <v>866</v>
      </c>
      <c r="C78" s="150"/>
      <c r="F78" s="15">
        <v>175.17</v>
      </c>
    </row>
    <row r="79" spans="2:7">
      <c r="B79" s="37" t="s">
        <v>48</v>
      </c>
      <c r="C79" s="150"/>
      <c r="F79" s="15">
        <v>29.48</v>
      </c>
    </row>
    <row r="80" spans="2:7">
      <c r="B80" s="94" t="s">
        <v>1329</v>
      </c>
      <c r="C80" s="150"/>
      <c r="F80" s="15">
        <v>22.11</v>
      </c>
    </row>
    <row r="81" spans="2:7">
      <c r="B81" s="37" t="s">
        <v>870</v>
      </c>
      <c r="C81" s="150"/>
      <c r="F81" s="15">
        <v>42.38</v>
      </c>
    </row>
    <row r="82" spans="2:7">
      <c r="B82" s="5" t="s">
        <v>107</v>
      </c>
      <c r="C82" s="150"/>
      <c r="F82" s="15">
        <v>22413</v>
      </c>
    </row>
    <row r="83" spans="2:7">
      <c r="B83" s="94" t="s">
        <v>1330</v>
      </c>
      <c r="C83" s="150"/>
      <c r="F83" s="15">
        <v>24301</v>
      </c>
    </row>
    <row r="84" spans="2:7">
      <c r="B84" s="4" t="s">
        <v>476</v>
      </c>
      <c r="C84" s="150"/>
      <c r="F84" s="15">
        <v>2769.12</v>
      </c>
    </row>
    <row r="85" spans="2:7">
      <c r="B85" s="4" t="s">
        <v>479</v>
      </c>
      <c r="C85" s="150"/>
      <c r="F85" s="15">
        <v>628.32000000000005</v>
      </c>
    </row>
    <row r="86" spans="2:7">
      <c r="B86" s="4" t="s">
        <v>481</v>
      </c>
      <c r="C86" s="145"/>
      <c r="F86" s="15">
        <v>165657.25</v>
      </c>
    </row>
    <row r="87" spans="2:7">
      <c r="B87" s="4" t="s">
        <v>529</v>
      </c>
      <c r="C87" s="145"/>
      <c r="F87" s="15"/>
      <c r="G87">
        <v>5160</v>
      </c>
    </row>
    <row r="88" spans="2:7">
      <c r="B88" s="4" t="s">
        <v>560</v>
      </c>
      <c r="C88" s="145"/>
      <c r="F88" s="15"/>
      <c r="G88">
        <v>1805</v>
      </c>
    </row>
    <row r="89" spans="2:7">
      <c r="B89" s="4" t="s">
        <v>532</v>
      </c>
      <c r="C89" s="145"/>
      <c r="F89" s="15"/>
      <c r="G89">
        <v>2400</v>
      </c>
    </row>
    <row r="90" spans="2:7">
      <c r="B90" s="4" t="s">
        <v>535</v>
      </c>
      <c r="C90" s="150"/>
      <c r="F90" s="15">
        <v>2884.5</v>
      </c>
    </row>
    <row r="91" spans="2:7">
      <c r="B91" s="35" t="s">
        <v>1258</v>
      </c>
      <c r="C91" s="150"/>
      <c r="F91" s="15"/>
      <c r="G91">
        <v>13250</v>
      </c>
    </row>
    <row r="92" spans="2:7">
      <c r="B92" s="37" t="s">
        <v>1007</v>
      </c>
      <c r="C92" s="150"/>
      <c r="F92" s="15">
        <v>2600</v>
      </c>
    </row>
    <row r="93" spans="2:7">
      <c r="B93" s="37" t="s">
        <v>1006</v>
      </c>
      <c r="C93" s="150"/>
      <c r="F93" s="15">
        <v>3043</v>
      </c>
    </row>
    <row r="94" spans="2:7">
      <c r="B94" s="57" t="s">
        <v>988</v>
      </c>
      <c r="C94" s="150"/>
      <c r="F94" s="15">
        <v>2000</v>
      </c>
    </row>
    <row r="95" spans="2:7">
      <c r="B95" s="4" t="s">
        <v>562</v>
      </c>
      <c r="C95" s="150"/>
      <c r="F95" s="15">
        <v>0</v>
      </c>
    </row>
    <row r="96" spans="2:7">
      <c r="B96" s="89" t="s">
        <v>627</v>
      </c>
      <c r="C96" s="150"/>
      <c r="F96" s="15"/>
      <c r="G96">
        <v>51588</v>
      </c>
    </row>
    <row r="97" spans="2:6">
      <c r="B97" s="89" t="s">
        <v>629</v>
      </c>
      <c r="C97" s="150"/>
      <c r="F97" s="15">
        <v>2127</v>
      </c>
    </row>
    <row r="98" spans="2:6">
      <c r="B98" s="58" t="s">
        <v>75</v>
      </c>
      <c r="C98" s="150"/>
      <c r="F98" s="15">
        <v>6330</v>
      </c>
    </row>
    <row r="99" spans="2:6">
      <c r="B99" s="94" t="s">
        <v>1331</v>
      </c>
      <c r="C99" s="150"/>
      <c r="F99" s="15">
        <v>80000</v>
      </c>
    </row>
    <row r="100" spans="2:6">
      <c r="B100" s="94" t="s">
        <v>1332</v>
      </c>
      <c r="C100" s="150"/>
      <c r="F100" s="15">
        <v>1827.76</v>
      </c>
    </row>
    <row r="101" spans="2:6">
      <c r="B101" s="57" t="s">
        <v>993</v>
      </c>
      <c r="C101" s="150"/>
      <c r="F101" s="15">
        <v>2476.3200000000002</v>
      </c>
    </row>
    <row r="102" spans="2:6">
      <c r="B102" s="37" t="s">
        <v>209</v>
      </c>
      <c r="C102" s="150"/>
      <c r="F102" s="15">
        <v>9000</v>
      </c>
    </row>
    <row r="103" spans="2:6">
      <c r="B103" s="94" t="s">
        <v>1333</v>
      </c>
      <c r="C103" s="150"/>
      <c r="F103" s="15">
        <v>4000</v>
      </c>
    </row>
    <row r="104" spans="2:6">
      <c r="B104" s="37" t="s">
        <v>969</v>
      </c>
      <c r="C104" s="150"/>
      <c r="F104" s="15">
        <v>1831</v>
      </c>
    </row>
    <row r="105" spans="2:6">
      <c r="B105" s="37" t="s">
        <v>175</v>
      </c>
      <c r="C105" s="150"/>
      <c r="F105" s="15">
        <v>9</v>
      </c>
    </row>
    <row r="106" spans="2:6">
      <c r="B106" s="5" t="s">
        <v>230</v>
      </c>
      <c r="C106" s="150"/>
      <c r="F106" s="15">
        <v>2961.42</v>
      </c>
    </row>
    <row r="107" spans="2:6">
      <c r="B107" s="5" t="s">
        <v>232</v>
      </c>
      <c r="C107" s="150"/>
      <c r="F107" s="15">
        <v>53.182000000000002</v>
      </c>
    </row>
    <row r="108" spans="2:6">
      <c r="B108" s="5" t="s">
        <v>235</v>
      </c>
      <c r="C108" s="151"/>
      <c r="F108" s="15">
        <v>35</v>
      </c>
    </row>
    <row r="109" spans="2:6">
      <c r="B109" s="5" t="s">
        <v>238</v>
      </c>
      <c r="C109" s="150"/>
      <c r="F109" s="15">
        <v>21000</v>
      </c>
    </row>
    <row r="110" spans="2:6" ht="24">
      <c r="B110" s="3" t="s">
        <v>455</v>
      </c>
      <c r="C110" s="150"/>
      <c r="F110" s="15">
        <v>3200</v>
      </c>
    </row>
    <row r="111" spans="2:6">
      <c r="B111" s="5" t="s">
        <v>241</v>
      </c>
      <c r="C111" s="150"/>
      <c r="F111" s="15">
        <v>1200</v>
      </c>
    </row>
    <row r="112" spans="2:6">
      <c r="B112" s="89" t="s">
        <v>631</v>
      </c>
      <c r="C112" s="150"/>
      <c r="F112" s="15">
        <v>5500</v>
      </c>
    </row>
    <row r="113" spans="2:7">
      <c r="B113" s="5" t="s">
        <v>243</v>
      </c>
      <c r="C113" s="150"/>
      <c r="F113" s="15">
        <v>9600</v>
      </c>
    </row>
    <row r="114" spans="2:7">
      <c r="B114" s="5" t="s">
        <v>245</v>
      </c>
      <c r="C114" s="150"/>
      <c r="F114" s="15">
        <v>0</v>
      </c>
    </row>
    <row r="115" spans="2:7">
      <c r="B115" s="103" t="s">
        <v>1260</v>
      </c>
      <c r="C115" s="150"/>
      <c r="F115" s="15">
        <v>44</v>
      </c>
    </row>
    <row r="116" spans="2:7">
      <c r="B116" s="3" t="s">
        <v>1184</v>
      </c>
      <c r="C116" s="150"/>
      <c r="F116" s="15">
        <v>95.89</v>
      </c>
    </row>
    <row r="117" spans="2:7">
      <c r="B117" s="40" t="s">
        <v>1089</v>
      </c>
      <c r="C117" s="150"/>
      <c r="F117" s="15">
        <v>243</v>
      </c>
    </row>
    <row r="118" spans="2:7">
      <c r="B118" s="94" t="s">
        <v>1334</v>
      </c>
      <c r="C118" s="150"/>
      <c r="F118" s="15">
        <v>0</v>
      </c>
    </row>
    <row r="119" spans="2:7">
      <c r="B119" s="58" t="s">
        <v>122</v>
      </c>
      <c r="C119" s="150"/>
      <c r="F119" s="15">
        <v>0</v>
      </c>
    </row>
    <row r="120" spans="2:7">
      <c r="B120" s="58" t="s">
        <v>125</v>
      </c>
      <c r="C120" s="150"/>
      <c r="F120" s="15">
        <v>845</v>
      </c>
    </row>
    <row r="121" spans="2:7">
      <c r="B121" s="58" t="s">
        <v>127</v>
      </c>
      <c r="C121" s="150"/>
      <c r="F121" s="15">
        <v>1256</v>
      </c>
    </row>
    <row r="122" spans="2:7">
      <c r="B122" s="94" t="s">
        <v>1335</v>
      </c>
      <c r="C122" s="150"/>
      <c r="F122" s="15">
        <v>648.55999999999995</v>
      </c>
    </row>
    <row r="123" spans="2:7">
      <c r="B123" s="58" t="s">
        <v>76</v>
      </c>
      <c r="C123" s="150"/>
      <c r="F123" s="15">
        <v>1175</v>
      </c>
    </row>
    <row r="124" spans="2:7">
      <c r="B124" s="51" t="s">
        <v>443</v>
      </c>
      <c r="C124" s="150"/>
      <c r="F124" s="15">
        <v>21304.230949494951</v>
      </c>
    </row>
    <row r="125" spans="2:7">
      <c r="B125" s="5" t="s">
        <v>947</v>
      </c>
      <c r="C125" s="150"/>
      <c r="F125" s="15">
        <v>1.482</v>
      </c>
    </row>
    <row r="126" spans="2:7">
      <c r="B126" s="89" t="s">
        <v>634</v>
      </c>
      <c r="C126" s="150"/>
      <c r="F126" s="15"/>
      <c r="G126">
        <v>79510</v>
      </c>
    </row>
    <row r="127" spans="2:7">
      <c r="B127" s="89" t="s">
        <v>638</v>
      </c>
      <c r="C127" s="150"/>
      <c r="F127" s="15">
        <v>3214.62</v>
      </c>
    </row>
    <row r="128" spans="2:7">
      <c r="B128" s="3" t="s">
        <v>904</v>
      </c>
      <c r="C128" s="150"/>
      <c r="F128" s="15"/>
      <c r="G128">
        <v>7520</v>
      </c>
    </row>
    <row r="129" spans="2:7">
      <c r="B129" s="3" t="s">
        <v>456</v>
      </c>
      <c r="C129" s="150"/>
      <c r="F129" s="15">
        <v>648</v>
      </c>
    </row>
    <row r="130" spans="2:7">
      <c r="B130" s="5" t="s">
        <v>1198</v>
      </c>
      <c r="C130" s="150"/>
      <c r="F130" s="15">
        <v>972.84</v>
      </c>
    </row>
    <row r="131" spans="2:7">
      <c r="B131" s="3" t="s">
        <v>1197</v>
      </c>
      <c r="C131" s="150"/>
      <c r="F131" s="15">
        <v>572.22</v>
      </c>
    </row>
    <row r="132" spans="2:7">
      <c r="B132" s="3" t="s">
        <v>430</v>
      </c>
      <c r="C132" s="150"/>
      <c r="F132" s="15">
        <v>94</v>
      </c>
    </row>
    <row r="133" spans="2:7">
      <c r="B133" s="80" t="s">
        <v>408</v>
      </c>
      <c r="C133" s="150"/>
      <c r="F133" s="15">
        <v>317</v>
      </c>
    </row>
    <row r="134" spans="2:7">
      <c r="B134" s="68" t="s">
        <v>329</v>
      </c>
      <c r="C134" s="150"/>
      <c r="F134" s="15">
        <v>2010.46</v>
      </c>
    </row>
    <row r="135" spans="2:7">
      <c r="B135" s="5" t="s">
        <v>247</v>
      </c>
      <c r="C135" s="150"/>
      <c r="F135" s="15">
        <v>42605</v>
      </c>
    </row>
    <row r="136" spans="2:7">
      <c r="B136" s="94" t="s">
        <v>1336</v>
      </c>
      <c r="C136" s="150"/>
      <c r="F136" s="15">
        <v>12108</v>
      </c>
    </row>
    <row r="137" spans="2:7">
      <c r="B137" s="4" t="s">
        <v>484</v>
      </c>
      <c r="C137" s="150"/>
      <c r="F137" s="15" t="e">
        <v>#N/A</v>
      </c>
    </row>
    <row r="138" spans="2:7">
      <c r="B138" s="4" t="s">
        <v>538</v>
      </c>
      <c r="C138" s="150"/>
      <c r="F138" s="15">
        <v>95.25</v>
      </c>
    </row>
    <row r="139" spans="2:7">
      <c r="B139" s="57" t="s">
        <v>330</v>
      </c>
      <c r="C139" s="150"/>
      <c r="F139" s="15">
        <v>1965</v>
      </c>
    </row>
    <row r="140" spans="2:7">
      <c r="B140" s="94" t="s">
        <v>1337</v>
      </c>
      <c r="C140" s="150"/>
      <c r="F140" s="15">
        <v>1630</v>
      </c>
    </row>
    <row r="141" spans="2:7">
      <c r="B141" s="94" t="s">
        <v>1338</v>
      </c>
      <c r="C141" s="150"/>
      <c r="F141" s="15"/>
      <c r="G141">
        <v>29600</v>
      </c>
    </row>
    <row r="142" spans="2:7">
      <c r="B142" s="37" t="s">
        <v>873</v>
      </c>
      <c r="C142" s="150"/>
      <c r="F142" s="15">
        <v>14577</v>
      </c>
    </row>
    <row r="143" spans="2:7">
      <c r="B143" s="94" t="s">
        <v>641</v>
      </c>
      <c r="C143" s="150"/>
      <c r="F143" s="15">
        <v>1234.93</v>
      </c>
    </row>
    <row r="144" spans="2:7">
      <c r="B144" s="94" t="s">
        <v>643</v>
      </c>
      <c r="C144" s="150"/>
      <c r="F144" s="15">
        <v>60000</v>
      </c>
    </row>
    <row r="145" spans="2:6">
      <c r="B145" s="68" t="s">
        <v>78</v>
      </c>
      <c r="C145" s="150"/>
      <c r="F145" s="15">
        <v>107906</v>
      </c>
    </row>
    <row r="146" spans="2:6">
      <c r="B146" s="58" t="s">
        <v>80</v>
      </c>
      <c r="C146" s="150"/>
      <c r="F146" s="15">
        <v>38000</v>
      </c>
    </row>
    <row r="147" spans="2:6">
      <c r="B147" s="4" t="s">
        <v>540</v>
      </c>
      <c r="C147" s="150"/>
      <c r="F147" s="15">
        <v>7000</v>
      </c>
    </row>
    <row r="148" spans="2:6">
      <c r="B148" s="4" t="s">
        <v>1237</v>
      </c>
      <c r="C148" s="150"/>
      <c r="F148" s="15">
        <v>8871.44</v>
      </c>
    </row>
    <row r="149" spans="2:6">
      <c r="B149" s="57" t="s">
        <v>974</v>
      </c>
      <c r="C149" s="150"/>
      <c r="F149" s="15">
        <v>1825</v>
      </c>
    </row>
    <row r="150" spans="2:6">
      <c r="B150" s="3" t="s">
        <v>451</v>
      </c>
      <c r="C150" s="150"/>
      <c r="F150" s="15">
        <v>3242.8</v>
      </c>
    </row>
    <row r="151" spans="2:6">
      <c r="B151" s="58" t="s">
        <v>128</v>
      </c>
      <c r="C151" s="150"/>
      <c r="F151" s="15">
        <v>13349</v>
      </c>
    </row>
    <row r="152" spans="2:6">
      <c r="B152" s="94" t="s">
        <v>1339</v>
      </c>
      <c r="C152" s="150"/>
      <c r="F152" s="15">
        <v>8726.2099999999991</v>
      </c>
    </row>
    <row r="153" spans="2:6">
      <c r="B153" s="5" t="s">
        <v>468</v>
      </c>
      <c r="C153" s="150"/>
      <c r="F153" s="15">
        <v>150000</v>
      </c>
    </row>
    <row r="154" spans="2:6">
      <c r="B154" s="94" t="s">
        <v>1340</v>
      </c>
      <c r="C154" s="150"/>
      <c r="F154" s="15">
        <v>465</v>
      </c>
    </row>
    <row r="155" spans="2:6">
      <c r="B155" s="168" t="s">
        <v>847</v>
      </c>
      <c r="C155" s="150"/>
      <c r="F155" s="15">
        <v>3500</v>
      </c>
    </row>
    <row r="156" spans="2:6">
      <c r="B156" s="37" t="s">
        <v>847</v>
      </c>
      <c r="C156" s="150"/>
      <c r="F156" s="15">
        <v>1365</v>
      </c>
    </row>
    <row r="157" spans="2:6">
      <c r="B157" s="35" t="s">
        <v>1254</v>
      </c>
      <c r="C157" s="150"/>
      <c r="F157" s="15">
        <v>990</v>
      </c>
    </row>
    <row r="158" spans="2:6">
      <c r="B158" s="37" t="s">
        <v>901</v>
      </c>
      <c r="C158" s="150"/>
      <c r="F158" s="15">
        <v>4126.92</v>
      </c>
    </row>
    <row r="159" spans="2:6">
      <c r="B159" s="94" t="s">
        <v>1341</v>
      </c>
      <c r="C159" s="150"/>
      <c r="F159" s="15">
        <v>3871</v>
      </c>
    </row>
    <row r="160" spans="2:6">
      <c r="B160" s="37" t="s">
        <v>177</v>
      </c>
      <c r="C160" s="145"/>
      <c r="F160" s="15">
        <v>28952.68</v>
      </c>
    </row>
    <row r="161" spans="2:6">
      <c r="B161" s="89" t="s">
        <v>645</v>
      </c>
      <c r="C161" s="148"/>
      <c r="F161" s="15">
        <v>9462</v>
      </c>
    </row>
    <row r="162" spans="2:6">
      <c r="B162" s="4" t="s">
        <v>1233</v>
      </c>
      <c r="C162" s="148"/>
      <c r="F162" s="15">
        <v>0</v>
      </c>
    </row>
    <row r="163" spans="2:6">
      <c r="B163" s="168" t="s">
        <v>1033</v>
      </c>
      <c r="C163" s="148"/>
      <c r="F163" s="15">
        <v>43678</v>
      </c>
    </row>
    <row r="164" spans="2:6">
      <c r="B164" s="89" t="s">
        <v>647</v>
      </c>
      <c r="C164" s="148"/>
      <c r="F164" s="15">
        <v>455.11</v>
      </c>
    </row>
    <row r="165" spans="2:6">
      <c r="B165" s="37" t="s">
        <v>1045</v>
      </c>
      <c r="C165" s="148"/>
      <c r="F165" s="15">
        <v>0</v>
      </c>
    </row>
    <row r="166" spans="2:6">
      <c r="B166" s="3" t="s">
        <v>1177</v>
      </c>
      <c r="C166" s="148"/>
      <c r="F166" s="15">
        <v>127263</v>
      </c>
    </row>
    <row r="167" spans="2:6">
      <c r="B167" s="3" t="s">
        <v>1177</v>
      </c>
      <c r="C167" s="148"/>
      <c r="F167" s="15">
        <v>127263</v>
      </c>
    </row>
    <row r="168" spans="2:6">
      <c r="B168" s="37" t="s">
        <v>856</v>
      </c>
      <c r="C168" s="148"/>
      <c r="F168" s="15">
        <v>7111</v>
      </c>
    </row>
    <row r="169" spans="2:6">
      <c r="B169" s="37" t="s">
        <v>853</v>
      </c>
      <c r="C169" s="148"/>
      <c r="F169" s="15">
        <v>1381.36</v>
      </c>
    </row>
    <row r="170" spans="2:6">
      <c r="B170" s="37" t="s">
        <v>941</v>
      </c>
      <c r="C170" s="148"/>
      <c r="F170" s="15">
        <v>660</v>
      </c>
    </row>
    <row r="171" spans="2:6">
      <c r="B171" s="94" t="s">
        <v>651</v>
      </c>
      <c r="C171" s="148"/>
      <c r="F171" s="15">
        <v>372.68</v>
      </c>
    </row>
    <row r="172" spans="2:6">
      <c r="B172" s="58" t="s">
        <v>130</v>
      </c>
      <c r="C172" s="148"/>
      <c r="F172" s="15">
        <v>616.13</v>
      </c>
    </row>
    <row r="173" spans="2:6">
      <c r="B173" s="94" t="s">
        <v>1342</v>
      </c>
      <c r="C173" s="148"/>
      <c r="F173" s="15">
        <v>974.32</v>
      </c>
    </row>
    <row r="174" spans="2:6">
      <c r="B174" s="57" t="s">
        <v>338</v>
      </c>
      <c r="C174" s="148"/>
      <c r="F174" s="15">
        <v>4688</v>
      </c>
    </row>
    <row r="175" spans="2:6">
      <c r="B175" s="37" t="s">
        <v>965</v>
      </c>
      <c r="C175" s="148"/>
      <c r="F175" s="15">
        <v>1614.03</v>
      </c>
    </row>
    <row r="176" spans="2:6">
      <c r="B176" s="58" t="s">
        <v>132</v>
      </c>
      <c r="C176" s="148"/>
      <c r="F176" s="15">
        <v>448219</v>
      </c>
    </row>
    <row r="177" spans="2:7">
      <c r="B177" s="3" t="s">
        <v>1153</v>
      </c>
      <c r="C177" s="148"/>
      <c r="F177" s="15">
        <v>190.4</v>
      </c>
    </row>
    <row r="178" spans="2:7">
      <c r="B178" s="94" t="s">
        <v>1343</v>
      </c>
      <c r="C178" s="148"/>
      <c r="F178" s="15">
        <v>5706</v>
      </c>
    </row>
    <row r="179" spans="2:7">
      <c r="B179" s="5" t="s">
        <v>946</v>
      </c>
      <c r="C179" s="148"/>
      <c r="F179" s="15">
        <v>1485.12</v>
      </c>
    </row>
    <row r="180" spans="2:7">
      <c r="B180" s="5" t="s">
        <v>945</v>
      </c>
      <c r="C180" s="148"/>
      <c r="F180" s="15">
        <v>442.2</v>
      </c>
    </row>
    <row r="181" spans="2:7">
      <c r="B181" s="3" t="s">
        <v>1148</v>
      </c>
      <c r="C181" s="148"/>
      <c r="F181" s="15">
        <v>300</v>
      </c>
    </row>
    <row r="182" spans="2:7">
      <c r="B182" s="5" t="s">
        <v>250</v>
      </c>
      <c r="C182" s="148"/>
      <c r="F182" s="15">
        <v>1621.4</v>
      </c>
    </row>
    <row r="183" spans="2:7">
      <c r="B183" s="5" t="s">
        <v>252</v>
      </c>
      <c r="C183" s="148"/>
      <c r="F183" s="15">
        <v>83595</v>
      </c>
    </row>
    <row r="184" spans="2:7">
      <c r="B184" s="37" t="s">
        <v>1003</v>
      </c>
      <c r="C184" s="148"/>
      <c r="F184" s="15">
        <v>26485</v>
      </c>
    </row>
    <row r="185" spans="2:7">
      <c r="B185" s="4" t="s">
        <v>1344</v>
      </c>
      <c r="C185" s="145"/>
      <c r="F185" s="15">
        <v>108858</v>
      </c>
    </row>
    <row r="186" spans="2:7">
      <c r="B186" s="94" t="s">
        <v>1345</v>
      </c>
      <c r="C186" s="147"/>
      <c r="F186" s="15">
        <v>37674</v>
      </c>
    </row>
    <row r="187" spans="2:7">
      <c r="B187" s="37" t="s">
        <v>1113</v>
      </c>
      <c r="C187" s="145"/>
      <c r="F187" s="15">
        <v>40</v>
      </c>
    </row>
    <row r="188" spans="2:7">
      <c r="B188" s="94" t="s">
        <v>1346</v>
      </c>
      <c r="C188" s="145"/>
      <c r="F188" s="15">
        <v>14000</v>
      </c>
    </row>
    <row r="189" spans="2:7">
      <c r="B189" s="37" t="s">
        <v>977</v>
      </c>
      <c r="C189" s="145"/>
      <c r="F189" s="15">
        <v>0</v>
      </c>
    </row>
    <row r="190" spans="2:7">
      <c r="B190" s="5" t="s">
        <v>109</v>
      </c>
      <c r="C190" s="145"/>
      <c r="F190" s="15"/>
      <c r="G190">
        <v>3000</v>
      </c>
    </row>
    <row r="191" spans="2:7">
      <c r="B191" s="5" t="s">
        <v>931</v>
      </c>
      <c r="C191" s="145"/>
      <c r="F191" s="15">
        <v>90.3</v>
      </c>
    </row>
    <row r="192" spans="2:7">
      <c r="B192" s="4" t="s">
        <v>487</v>
      </c>
      <c r="C192" s="145"/>
      <c r="F192" s="15">
        <v>425.69</v>
      </c>
    </row>
    <row r="193" spans="2:7">
      <c r="B193" s="58" t="s">
        <v>134</v>
      </c>
      <c r="C193" s="147"/>
      <c r="F193" s="15"/>
      <c r="G193">
        <v>350000</v>
      </c>
    </row>
    <row r="194" spans="2:7">
      <c r="B194" s="79" t="s">
        <v>1074</v>
      </c>
      <c r="C194" s="145"/>
      <c r="F194" s="15"/>
      <c r="G194">
        <v>122000</v>
      </c>
    </row>
    <row r="195" spans="2:7">
      <c r="B195" s="94" t="s">
        <v>1347</v>
      </c>
      <c r="C195" s="145"/>
      <c r="F195" s="15">
        <v>12600</v>
      </c>
    </row>
    <row r="196" spans="2:7">
      <c r="B196" s="102" t="s">
        <v>767</v>
      </c>
      <c r="C196" s="145"/>
      <c r="F196" s="15">
        <v>471.24</v>
      </c>
    </row>
    <row r="197" spans="2:7">
      <c r="B197" s="5" t="s">
        <v>104</v>
      </c>
      <c r="C197" s="147"/>
      <c r="F197" s="15">
        <v>2111.41</v>
      </c>
    </row>
    <row r="198" spans="2:7">
      <c r="B198" s="5" t="s">
        <v>927</v>
      </c>
      <c r="C198" s="147"/>
      <c r="F198" s="15">
        <v>2111.41</v>
      </c>
    </row>
    <row r="199" spans="2:7">
      <c r="B199" s="37" t="s">
        <v>978</v>
      </c>
      <c r="C199" s="145"/>
      <c r="F199" s="15">
        <v>118.59</v>
      </c>
    </row>
    <row r="200" spans="2:7">
      <c r="B200" s="58" t="s">
        <v>897</v>
      </c>
      <c r="C200" s="147"/>
      <c r="F200" s="15">
        <v>380.8</v>
      </c>
    </row>
    <row r="201" spans="2:7" ht="24">
      <c r="B201" s="57" t="s">
        <v>979</v>
      </c>
      <c r="C201" s="145"/>
      <c r="F201" s="15">
        <v>317</v>
      </c>
    </row>
    <row r="202" spans="2:7">
      <c r="B202" s="37" t="s">
        <v>1152</v>
      </c>
      <c r="C202" s="147"/>
      <c r="F202" s="15">
        <v>1250</v>
      </c>
    </row>
    <row r="203" spans="2:7">
      <c r="B203" s="94" t="s">
        <v>1348</v>
      </c>
      <c r="C203" s="145"/>
      <c r="F203" s="15">
        <v>2850</v>
      </c>
    </row>
    <row r="204" spans="2:7" ht="24">
      <c r="B204" s="5" t="s">
        <v>1103</v>
      </c>
      <c r="C204" s="147"/>
      <c r="F204" s="15">
        <v>284.83999999999997</v>
      </c>
    </row>
    <row r="205" spans="2:7" ht="24">
      <c r="B205" s="57" t="s">
        <v>1086</v>
      </c>
      <c r="C205" s="145"/>
      <c r="F205" s="15">
        <v>980</v>
      </c>
    </row>
    <row r="206" spans="2:7">
      <c r="B206" s="35" t="s">
        <v>1259</v>
      </c>
      <c r="C206" s="145"/>
      <c r="F206" s="15">
        <v>10358</v>
      </c>
    </row>
    <row r="207" spans="2:7">
      <c r="B207" s="37" t="s">
        <v>876</v>
      </c>
      <c r="C207" s="145"/>
      <c r="F207" s="15">
        <v>832</v>
      </c>
    </row>
    <row r="208" spans="2:7">
      <c r="B208" s="37" t="s">
        <v>889</v>
      </c>
      <c r="C208" s="145"/>
      <c r="F208" s="15">
        <v>4542</v>
      </c>
    </row>
    <row r="209" spans="2:7">
      <c r="B209" s="37" t="s">
        <v>1002</v>
      </c>
      <c r="C209" s="145"/>
      <c r="F209" s="15"/>
      <c r="G209">
        <v>10500</v>
      </c>
    </row>
    <row r="210" spans="2:7">
      <c r="B210" s="37" t="s">
        <v>860</v>
      </c>
      <c r="C210" s="147"/>
      <c r="F210" s="15">
        <v>6178</v>
      </c>
    </row>
    <row r="211" spans="2:7">
      <c r="B211" s="37" t="s">
        <v>834</v>
      </c>
      <c r="C211" s="145"/>
      <c r="F211" s="15">
        <v>12099.652465116278</v>
      </c>
    </row>
    <row r="212" spans="2:7">
      <c r="B212" s="80" t="s">
        <v>411</v>
      </c>
      <c r="C212" s="145"/>
      <c r="F212" s="15">
        <v>2269.96</v>
      </c>
    </row>
    <row r="213" spans="2:7">
      <c r="B213" s="3" t="s">
        <v>1133</v>
      </c>
      <c r="C213" s="145"/>
      <c r="F213" s="15">
        <v>1297.1199999999999</v>
      </c>
    </row>
    <row r="214" spans="2:7">
      <c r="B214" s="4" t="s">
        <v>543</v>
      </c>
      <c r="C214" s="145"/>
      <c r="F214" s="15"/>
      <c r="G214">
        <v>700000</v>
      </c>
    </row>
    <row r="215" spans="2:7">
      <c r="B215" s="4" t="s">
        <v>545</v>
      </c>
      <c r="C215" s="145"/>
      <c r="F215" s="15">
        <v>3513.6</v>
      </c>
    </row>
    <row r="216" spans="2:7">
      <c r="B216" s="75" t="s">
        <v>1210</v>
      </c>
      <c r="C216" s="147"/>
      <c r="F216" s="15"/>
      <c r="G216">
        <v>14870</v>
      </c>
    </row>
    <row r="217" spans="2:7">
      <c r="B217" s="3" t="s">
        <v>1094</v>
      </c>
      <c r="C217" s="145"/>
      <c r="F217" s="15">
        <v>479.05</v>
      </c>
    </row>
    <row r="218" spans="2:7">
      <c r="B218" s="94" t="s">
        <v>180</v>
      </c>
      <c r="C218" s="145"/>
      <c r="F218" s="15"/>
      <c r="G218">
        <v>42250</v>
      </c>
    </row>
    <row r="219" spans="2:7">
      <c r="B219" s="94" t="s">
        <v>180</v>
      </c>
      <c r="C219" s="145"/>
      <c r="F219" s="15">
        <v>714</v>
      </c>
    </row>
    <row r="220" spans="2:7">
      <c r="B220" s="57" t="s">
        <v>981</v>
      </c>
      <c r="C220" s="145"/>
      <c r="F220" s="15"/>
      <c r="G220">
        <v>42960</v>
      </c>
    </row>
    <row r="221" spans="2:7">
      <c r="B221" s="37" t="s">
        <v>182</v>
      </c>
      <c r="C221" s="145"/>
      <c r="F221" s="15">
        <v>5030.03</v>
      </c>
    </row>
    <row r="222" spans="2:7">
      <c r="B222" s="94" t="s">
        <v>1349</v>
      </c>
      <c r="C222" s="145"/>
      <c r="F222" s="15">
        <v>800</v>
      </c>
    </row>
    <row r="223" spans="2:7">
      <c r="B223" s="37" t="s">
        <v>998</v>
      </c>
      <c r="C223" s="145"/>
      <c r="F223" s="15">
        <v>1134.98</v>
      </c>
    </row>
    <row r="224" spans="2:7">
      <c r="B224" s="37" t="s">
        <v>1127</v>
      </c>
      <c r="C224" s="145"/>
      <c r="F224" s="15">
        <v>1300</v>
      </c>
    </row>
    <row r="225" spans="2:7" ht="24">
      <c r="B225" s="37" t="s">
        <v>1004</v>
      </c>
      <c r="C225" s="145"/>
      <c r="F225" s="15">
        <v>12500</v>
      </c>
    </row>
    <row r="226" spans="2:7">
      <c r="B226" s="37" t="s">
        <v>999</v>
      </c>
      <c r="C226" s="145"/>
      <c r="F226" s="15">
        <v>2255.2199999999998</v>
      </c>
    </row>
    <row r="227" spans="2:7">
      <c r="B227" s="5" t="s">
        <v>1195</v>
      </c>
      <c r="C227" s="145"/>
      <c r="F227" s="15">
        <v>6.67</v>
      </c>
    </row>
    <row r="228" spans="2:7">
      <c r="B228" s="4" t="s">
        <v>564</v>
      </c>
      <c r="C228" s="145"/>
      <c r="F228" s="15">
        <v>0</v>
      </c>
    </row>
    <row r="229" spans="2:7">
      <c r="B229" s="89" t="s">
        <v>657</v>
      </c>
      <c r="C229" s="145"/>
      <c r="F229" s="15"/>
      <c r="G229">
        <v>19077</v>
      </c>
    </row>
    <row r="230" spans="2:7">
      <c r="B230" s="94" t="s">
        <v>1350</v>
      </c>
      <c r="C230" s="145"/>
      <c r="F230" s="15">
        <v>2617</v>
      </c>
    </row>
    <row r="231" spans="2:7">
      <c r="B231" s="4" t="s">
        <v>528</v>
      </c>
      <c r="C231" s="145"/>
      <c r="F231" s="15">
        <v>2617</v>
      </c>
    </row>
    <row r="232" spans="2:7">
      <c r="B232" s="4" t="s">
        <v>567</v>
      </c>
      <c r="C232" s="145"/>
      <c r="F232" s="15">
        <v>3605.48</v>
      </c>
    </row>
    <row r="233" spans="2:7">
      <c r="B233" s="89" t="s">
        <v>660</v>
      </c>
      <c r="C233" s="145"/>
      <c r="F233" s="15">
        <v>4038.3</v>
      </c>
    </row>
    <row r="234" spans="2:7">
      <c r="B234" s="89" t="s">
        <v>662</v>
      </c>
      <c r="C234" s="145"/>
      <c r="F234" s="15">
        <v>490.37</v>
      </c>
    </row>
    <row r="235" spans="2:7">
      <c r="B235" s="89" t="s">
        <v>664</v>
      </c>
      <c r="C235" s="145"/>
      <c r="F235" s="15">
        <v>11053</v>
      </c>
    </row>
    <row r="236" spans="2:7" ht="24">
      <c r="B236" s="94" t="s">
        <v>1351</v>
      </c>
      <c r="C236" s="145"/>
      <c r="F236" s="15">
        <v>0</v>
      </c>
    </row>
    <row r="237" spans="2:7">
      <c r="B237" s="89" t="s">
        <v>665</v>
      </c>
      <c r="C237" s="145"/>
      <c r="F237" s="15">
        <v>350</v>
      </c>
    </row>
    <row r="238" spans="2:7">
      <c r="B238" s="4" t="s">
        <v>489</v>
      </c>
      <c r="C238" s="147"/>
      <c r="F238" s="15"/>
      <c r="G238">
        <v>12054</v>
      </c>
    </row>
    <row r="239" spans="2:7">
      <c r="B239" s="4" t="s">
        <v>570</v>
      </c>
      <c r="C239" s="145"/>
      <c r="F239" s="15">
        <v>10002</v>
      </c>
    </row>
    <row r="240" spans="2:7">
      <c r="B240" s="4" t="s">
        <v>492</v>
      </c>
      <c r="C240" s="150"/>
      <c r="F240" s="15">
        <v>780.64</v>
      </c>
    </row>
    <row r="241" spans="2:6">
      <c r="B241" s="4" t="s">
        <v>571</v>
      </c>
      <c r="C241" s="149"/>
      <c r="F241" s="15">
        <v>12</v>
      </c>
    </row>
    <row r="242" spans="2:6">
      <c r="B242" s="68" t="s">
        <v>379</v>
      </c>
      <c r="C242" s="149"/>
      <c r="F242" s="15">
        <v>6998</v>
      </c>
    </row>
    <row r="243" spans="2:6">
      <c r="B243" s="5" t="s">
        <v>255</v>
      </c>
      <c r="C243" s="149"/>
      <c r="F243" s="15">
        <v>8923</v>
      </c>
    </row>
    <row r="244" spans="2:6">
      <c r="B244" s="5" t="s">
        <v>1097</v>
      </c>
      <c r="C244" s="149"/>
      <c r="F244" s="15">
        <v>13028</v>
      </c>
    </row>
    <row r="245" spans="2:6">
      <c r="B245" s="35" t="s">
        <v>1257</v>
      </c>
      <c r="C245" s="147"/>
      <c r="F245" s="15">
        <v>8454</v>
      </c>
    </row>
    <row r="246" spans="2:6">
      <c r="B246" s="35" t="s">
        <v>1277</v>
      </c>
      <c r="C246" s="147"/>
      <c r="F246" s="15">
        <v>15334</v>
      </c>
    </row>
    <row r="247" spans="2:6">
      <c r="B247" s="58" t="s">
        <v>137</v>
      </c>
      <c r="C247" s="147"/>
      <c r="F247" s="15">
        <v>7166</v>
      </c>
    </row>
    <row r="248" spans="2:6">
      <c r="B248" s="58" t="s">
        <v>139</v>
      </c>
      <c r="C248" s="147"/>
      <c r="F248" s="15">
        <v>6302</v>
      </c>
    </row>
    <row r="249" spans="2:6">
      <c r="B249" s="68" t="s">
        <v>83</v>
      </c>
      <c r="C249" s="149"/>
      <c r="F249" s="15">
        <v>13465</v>
      </c>
    </row>
    <row r="250" spans="2:6">
      <c r="B250" s="58" t="s">
        <v>140</v>
      </c>
      <c r="C250" s="149"/>
      <c r="F250" s="15">
        <v>31000</v>
      </c>
    </row>
    <row r="251" spans="2:6">
      <c r="B251" s="58" t="s">
        <v>142</v>
      </c>
      <c r="C251" s="147"/>
      <c r="F251" s="15">
        <v>180</v>
      </c>
    </row>
    <row r="252" spans="2:6">
      <c r="B252" s="58" t="s">
        <v>144</v>
      </c>
      <c r="C252" s="149"/>
      <c r="F252" s="15">
        <v>20389</v>
      </c>
    </row>
    <row r="253" spans="2:6">
      <c r="B253" s="37" t="s">
        <v>1000</v>
      </c>
      <c r="C253" s="149"/>
      <c r="F253" s="15">
        <v>20389</v>
      </c>
    </row>
    <row r="254" spans="2:6">
      <c r="B254" s="35" t="s">
        <v>1279</v>
      </c>
      <c r="C254" s="149"/>
      <c r="F254" s="15">
        <v>14809</v>
      </c>
    </row>
    <row r="255" spans="2:6">
      <c r="B255" s="89" t="s">
        <v>764</v>
      </c>
      <c r="C255" s="149"/>
      <c r="F255" s="15">
        <v>33074</v>
      </c>
    </row>
    <row r="256" spans="2:6">
      <c r="B256" s="3" t="s">
        <v>435</v>
      </c>
      <c r="C256" s="149"/>
      <c r="F256" s="15">
        <v>36036</v>
      </c>
    </row>
    <row r="257" spans="2:6">
      <c r="B257" s="58" t="s">
        <v>85</v>
      </c>
      <c r="C257" s="147"/>
      <c r="F257" s="15">
        <v>585915.01</v>
      </c>
    </row>
    <row r="258" spans="2:6">
      <c r="B258" s="37" t="s">
        <v>822</v>
      </c>
      <c r="C258" s="147"/>
      <c r="F258" s="15">
        <v>30404</v>
      </c>
    </row>
    <row r="259" spans="2:6">
      <c r="B259" s="37" t="s">
        <v>858</v>
      </c>
      <c r="C259" s="149"/>
      <c r="F259" s="15">
        <v>250</v>
      </c>
    </row>
    <row r="260" spans="2:6">
      <c r="B260" s="37" t="s">
        <v>824</v>
      </c>
      <c r="C260" s="149"/>
      <c r="F260" s="15">
        <v>5664</v>
      </c>
    </row>
    <row r="261" spans="2:6">
      <c r="B261" s="37" t="s">
        <v>830</v>
      </c>
      <c r="C261" s="145"/>
      <c r="F261" s="15">
        <v>1605</v>
      </c>
    </row>
    <row r="262" spans="2:6">
      <c r="B262" s="37" t="s">
        <v>828</v>
      </c>
      <c r="C262" s="145"/>
      <c r="F262" s="15">
        <v>181000</v>
      </c>
    </row>
    <row r="263" spans="2:6">
      <c r="B263" s="37" t="s">
        <v>832</v>
      </c>
      <c r="C263" s="145"/>
      <c r="F263" s="15">
        <v>407877</v>
      </c>
    </row>
    <row r="264" spans="2:6">
      <c r="B264" s="37" t="s">
        <v>825</v>
      </c>
      <c r="C264" s="145"/>
      <c r="F264" s="15">
        <v>32965</v>
      </c>
    </row>
    <row r="265" spans="2:6">
      <c r="B265" s="37" t="s">
        <v>874</v>
      </c>
      <c r="C265" s="145"/>
      <c r="F265" s="15">
        <v>5472</v>
      </c>
    </row>
    <row r="266" spans="2:6">
      <c r="B266" s="37" t="s">
        <v>1034</v>
      </c>
      <c r="C266" s="145"/>
      <c r="F266" s="15">
        <v>568437</v>
      </c>
    </row>
    <row r="267" spans="2:6">
      <c r="B267" s="89" t="s">
        <v>668</v>
      </c>
      <c r="C267" s="145"/>
      <c r="F267" s="15">
        <v>3891.36</v>
      </c>
    </row>
    <row r="268" spans="2:6">
      <c r="B268" s="94" t="s">
        <v>1352</v>
      </c>
      <c r="C268" s="145"/>
      <c r="F268" s="15">
        <v>3585</v>
      </c>
    </row>
    <row r="269" spans="2:6">
      <c r="B269" s="89" t="s">
        <v>670</v>
      </c>
      <c r="C269" s="145"/>
      <c r="F269" s="15">
        <v>3.0840000000000001</v>
      </c>
    </row>
    <row r="270" spans="2:6">
      <c r="B270" s="75" t="s">
        <v>1212</v>
      </c>
      <c r="C270" s="145"/>
      <c r="F270" s="15">
        <v>4554.66</v>
      </c>
    </row>
    <row r="271" spans="2:6">
      <c r="B271" s="40" t="s">
        <v>1057</v>
      </c>
      <c r="C271" s="145"/>
      <c r="F271" s="15">
        <v>170</v>
      </c>
    </row>
    <row r="272" spans="2:6">
      <c r="B272" s="37" t="s">
        <v>859</v>
      </c>
      <c r="C272" s="145"/>
      <c r="F272" s="15">
        <v>29000</v>
      </c>
    </row>
    <row r="273" spans="2:7">
      <c r="B273" s="94" t="s">
        <v>1353</v>
      </c>
      <c r="C273" s="147"/>
      <c r="F273" s="15">
        <v>25</v>
      </c>
    </row>
    <row r="274" spans="2:7">
      <c r="B274" s="80" t="s">
        <v>414</v>
      </c>
      <c r="C274" s="147"/>
      <c r="F274" s="15"/>
      <c r="G274">
        <v>15000</v>
      </c>
    </row>
    <row r="275" spans="2:7">
      <c r="B275" s="80" t="s">
        <v>414</v>
      </c>
      <c r="C275" s="149"/>
      <c r="F275" s="15">
        <v>15203</v>
      </c>
    </row>
    <row r="276" spans="2:7">
      <c r="B276" s="80" t="s">
        <v>416</v>
      </c>
      <c r="C276" s="152"/>
      <c r="F276" s="15">
        <v>181730</v>
      </c>
    </row>
    <row r="277" spans="2:7">
      <c r="B277" s="80" t="s">
        <v>416</v>
      </c>
      <c r="C277" s="146"/>
      <c r="F277" s="15">
        <v>4000</v>
      </c>
    </row>
    <row r="278" spans="2:7">
      <c r="B278" s="5" t="s">
        <v>257</v>
      </c>
      <c r="C278" s="150"/>
      <c r="F278" s="15">
        <v>3400</v>
      </c>
    </row>
    <row r="279" spans="2:7">
      <c r="B279" s="94" t="s">
        <v>672</v>
      </c>
      <c r="C279" s="150"/>
      <c r="F279" s="15">
        <v>390</v>
      </c>
    </row>
    <row r="280" spans="2:7">
      <c r="B280" s="94" t="s">
        <v>1354</v>
      </c>
      <c r="C280" s="145"/>
      <c r="F280" s="15">
        <v>227225</v>
      </c>
    </row>
    <row r="281" spans="2:7">
      <c r="B281" s="94" t="s">
        <v>1355</v>
      </c>
      <c r="C281" s="146"/>
      <c r="F281" s="15">
        <v>1247.1199999999999</v>
      </c>
    </row>
    <row r="282" spans="2:7">
      <c r="B282" s="5" t="s">
        <v>87</v>
      </c>
      <c r="C282" s="153"/>
      <c r="F282" s="15">
        <v>2637.04</v>
      </c>
    </row>
    <row r="283" spans="2:7">
      <c r="B283" s="4" t="s">
        <v>1219</v>
      </c>
      <c r="C283" s="153"/>
      <c r="F283" s="15"/>
      <c r="G283">
        <v>196000</v>
      </c>
    </row>
    <row r="284" spans="2:7">
      <c r="B284" s="68" t="s">
        <v>89</v>
      </c>
      <c r="C284" s="147"/>
      <c r="F284" s="15"/>
      <c r="G284">
        <v>153000</v>
      </c>
    </row>
    <row r="285" spans="2:7">
      <c r="B285" s="89" t="s">
        <v>674</v>
      </c>
      <c r="C285" s="147"/>
      <c r="F285" s="15"/>
      <c r="G285">
        <v>130000</v>
      </c>
    </row>
    <row r="286" spans="2:7">
      <c r="B286" s="58" t="s">
        <v>145</v>
      </c>
      <c r="C286" s="153"/>
      <c r="F286" s="15">
        <v>3165</v>
      </c>
    </row>
    <row r="287" spans="2:7" ht="24">
      <c r="B287" s="35" t="s">
        <v>1256</v>
      </c>
      <c r="C287" s="152"/>
      <c r="F287" s="15">
        <v>30000</v>
      </c>
    </row>
    <row r="288" spans="2:7" ht="24">
      <c r="B288" s="37" t="s">
        <v>1005</v>
      </c>
      <c r="C288" s="146"/>
      <c r="F288" s="15">
        <v>14331</v>
      </c>
    </row>
    <row r="289" spans="2:7">
      <c r="B289" s="40" t="s">
        <v>454</v>
      </c>
      <c r="C289" s="150"/>
      <c r="F289" s="15">
        <v>0</v>
      </c>
    </row>
    <row r="290" spans="2:7">
      <c r="B290" s="4" t="s">
        <v>547</v>
      </c>
      <c r="C290" s="153"/>
      <c r="F290" s="15">
        <v>682.56</v>
      </c>
    </row>
    <row r="291" spans="2:7">
      <c r="B291" s="4" t="s">
        <v>493</v>
      </c>
      <c r="C291" s="150"/>
      <c r="F291" s="15">
        <v>1000000</v>
      </c>
    </row>
    <row r="292" spans="2:7">
      <c r="B292" s="5" t="s">
        <v>461</v>
      </c>
      <c r="C292" s="150"/>
      <c r="F292" s="15">
        <v>133927.64000000001</v>
      </c>
    </row>
    <row r="293" spans="2:7">
      <c r="B293" s="94" t="s">
        <v>1356</v>
      </c>
      <c r="C293" s="149"/>
      <c r="F293" s="15">
        <v>3790</v>
      </c>
    </row>
    <row r="294" spans="2:7">
      <c r="B294" s="94" t="s">
        <v>1357</v>
      </c>
      <c r="C294" s="147"/>
      <c r="F294" s="15">
        <v>1040</v>
      </c>
    </row>
    <row r="295" spans="2:7">
      <c r="B295" s="37" t="s">
        <v>820</v>
      </c>
      <c r="C295" s="149"/>
      <c r="F295" s="15">
        <v>3600</v>
      </c>
    </row>
    <row r="296" spans="2:7">
      <c r="B296" s="94" t="s">
        <v>1358</v>
      </c>
      <c r="C296" s="149"/>
      <c r="F296" s="15">
        <v>316556.24</v>
      </c>
    </row>
    <row r="297" spans="2:7">
      <c r="B297" s="94" t="s">
        <v>1359</v>
      </c>
      <c r="C297" s="149"/>
      <c r="F297" s="15">
        <v>1200</v>
      </c>
    </row>
    <row r="298" spans="2:7">
      <c r="B298" s="94" t="s">
        <v>1360</v>
      </c>
      <c r="C298" s="149"/>
      <c r="F298" s="15">
        <v>1300</v>
      </c>
    </row>
    <row r="299" spans="2:7">
      <c r="B299" s="37" t="s">
        <v>888</v>
      </c>
      <c r="C299" s="149"/>
      <c r="F299" s="15">
        <v>2172.6799999999998</v>
      </c>
    </row>
    <row r="300" spans="2:7">
      <c r="B300" s="4" t="s">
        <v>497</v>
      </c>
      <c r="C300" s="150"/>
      <c r="F300" s="15"/>
      <c r="G300">
        <v>503970</v>
      </c>
    </row>
    <row r="301" spans="2:7">
      <c r="B301" s="4" t="s">
        <v>572</v>
      </c>
      <c r="C301" s="145"/>
      <c r="F301" s="15" t="e">
        <v>#N/A</v>
      </c>
    </row>
    <row r="302" spans="2:7">
      <c r="B302" s="4" t="s">
        <v>573</v>
      </c>
      <c r="C302" s="145"/>
      <c r="F302" s="15">
        <v>0</v>
      </c>
    </row>
    <row r="303" spans="2:7">
      <c r="B303" s="4" t="s">
        <v>500</v>
      </c>
      <c r="C303" s="145"/>
      <c r="F303" s="15">
        <v>0</v>
      </c>
    </row>
    <row r="304" spans="2:7">
      <c r="B304" s="4" t="s">
        <v>501</v>
      </c>
      <c r="C304" s="152"/>
      <c r="F304" s="15">
        <v>3036.44</v>
      </c>
    </row>
    <row r="305" spans="2:7">
      <c r="B305" s="4" t="s">
        <v>574</v>
      </c>
      <c r="C305" s="152"/>
      <c r="F305" s="15">
        <v>235.62</v>
      </c>
    </row>
    <row r="306" spans="2:7">
      <c r="B306" s="4" t="s">
        <v>575</v>
      </c>
      <c r="C306" s="152"/>
      <c r="F306" s="15">
        <v>504.9</v>
      </c>
    </row>
    <row r="307" spans="2:7">
      <c r="B307" s="4" t="s">
        <v>504</v>
      </c>
      <c r="C307" s="152"/>
      <c r="F307" s="15">
        <v>2000</v>
      </c>
    </row>
    <row r="308" spans="2:7">
      <c r="B308" s="94" t="s">
        <v>1361</v>
      </c>
      <c r="C308" s="150"/>
      <c r="F308" s="15">
        <v>47880</v>
      </c>
    </row>
    <row r="309" spans="2:7" ht="24">
      <c r="B309" s="4" t="s">
        <v>1225</v>
      </c>
      <c r="C309" s="148"/>
      <c r="F309" s="15">
        <v>6016.64</v>
      </c>
    </row>
    <row r="310" spans="2:7">
      <c r="B310" s="4" t="s">
        <v>1221</v>
      </c>
      <c r="C310" s="150"/>
      <c r="F310" s="15">
        <v>515.9</v>
      </c>
    </row>
    <row r="311" spans="2:7">
      <c r="B311" s="5" t="s">
        <v>1200</v>
      </c>
      <c r="C311" s="150"/>
      <c r="F311" s="15">
        <v>3434.42</v>
      </c>
    </row>
    <row r="312" spans="2:7">
      <c r="B312" s="68" t="s">
        <v>341</v>
      </c>
      <c r="C312" s="145"/>
      <c r="F312" s="15">
        <v>3434.42</v>
      </c>
    </row>
    <row r="313" spans="2:7">
      <c r="B313" s="57" t="s">
        <v>343</v>
      </c>
      <c r="C313" s="147"/>
      <c r="F313" s="15"/>
      <c r="G313">
        <v>50000</v>
      </c>
    </row>
    <row r="314" spans="2:7">
      <c r="B314" s="94" t="s">
        <v>36</v>
      </c>
      <c r="C314" s="147"/>
      <c r="F314" s="15">
        <v>10</v>
      </c>
    </row>
    <row r="315" spans="2:7">
      <c r="B315" s="4" t="s">
        <v>576</v>
      </c>
      <c r="C315" s="154"/>
      <c r="F315" s="15">
        <v>0</v>
      </c>
    </row>
    <row r="316" spans="2:7">
      <c r="B316" s="4" t="s">
        <v>505</v>
      </c>
      <c r="C316" s="154"/>
      <c r="F316" s="15">
        <v>79537</v>
      </c>
    </row>
    <row r="317" spans="2:7">
      <c r="B317" s="35" t="s">
        <v>38</v>
      </c>
      <c r="C317" s="154"/>
      <c r="F317" s="15">
        <v>47.5</v>
      </c>
    </row>
    <row r="318" spans="2:7">
      <c r="B318" s="80" t="s">
        <v>418</v>
      </c>
      <c r="C318" s="154"/>
      <c r="F318" s="15">
        <v>397.98</v>
      </c>
    </row>
    <row r="319" spans="2:7">
      <c r="B319" s="4" t="s">
        <v>578</v>
      </c>
      <c r="C319" s="154"/>
      <c r="F319" s="15">
        <v>0</v>
      </c>
    </row>
    <row r="320" spans="2:7">
      <c r="B320" s="4" t="s">
        <v>506</v>
      </c>
      <c r="C320" s="154"/>
      <c r="F320" s="15">
        <v>0</v>
      </c>
    </row>
    <row r="321" spans="2:7">
      <c r="B321" s="4" t="s">
        <v>581</v>
      </c>
      <c r="C321" s="154"/>
      <c r="F321" s="15">
        <v>0</v>
      </c>
    </row>
    <row r="322" spans="2:7">
      <c r="B322" s="37" t="s">
        <v>839</v>
      </c>
      <c r="C322" s="154"/>
      <c r="F322" s="15">
        <v>11651</v>
      </c>
    </row>
    <row r="323" spans="2:7">
      <c r="B323" s="37" t="s">
        <v>891</v>
      </c>
      <c r="C323" s="154"/>
      <c r="F323" s="15">
        <v>11586</v>
      </c>
    </row>
    <row r="324" spans="2:7">
      <c r="B324" s="37" t="s">
        <v>892</v>
      </c>
      <c r="C324" s="146"/>
      <c r="F324" s="15">
        <v>5126</v>
      </c>
    </row>
    <row r="325" spans="2:7">
      <c r="B325" s="5" t="s">
        <v>258</v>
      </c>
      <c r="C325" s="146"/>
      <c r="F325" s="15">
        <v>0</v>
      </c>
    </row>
    <row r="326" spans="2:7">
      <c r="B326" s="57" t="s">
        <v>184</v>
      </c>
      <c r="C326" s="146"/>
      <c r="F326" s="15">
        <v>40</v>
      </c>
    </row>
    <row r="327" spans="2:7">
      <c r="B327" s="94" t="s">
        <v>1362</v>
      </c>
      <c r="C327" s="147"/>
      <c r="F327" s="15">
        <v>34075</v>
      </c>
    </row>
    <row r="328" spans="2:7">
      <c r="B328" s="94" t="s">
        <v>676</v>
      </c>
      <c r="C328" s="147"/>
      <c r="F328" s="15">
        <v>21412</v>
      </c>
    </row>
    <row r="329" spans="2:7">
      <c r="B329" s="5" t="s">
        <v>261</v>
      </c>
      <c r="C329" s="154"/>
      <c r="F329" s="15">
        <v>21673</v>
      </c>
    </row>
    <row r="330" spans="2:7">
      <c r="B330" s="5" t="s">
        <v>263</v>
      </c>
      <c r="C330" s="146"/>
      <c r="F330" s="15">
        <v>1480</v>
      </c>
    </row>
    <row r="331" spans="2:7">
      <c r="B331" s="94" t="s">
        <v>1363</v>
      </c>
      <c r="C331" s="146"/>
      <c r="F331" s="15"/>
      <c r="G331">
        <v>23060</v>
      </c>
    </row>
    <row r="332" spans="2:7">
      <c r="B332" s="94" t="s">
        <v>679</v>
      </c>
      <c r="C332" s="146"/>
      <c r="F332" s="15">
        <v>247077.07086451605</v>
      </c>
    </row>
    <row r="333" spans="2:7">
      <c r="B333" s="4" t="s">
        <v>549</v>
      </c>
      <c r="C333" s="150"/>
      <c r="F333" s="15">
        <v>10961</v>
      </c>
    </row>
    <row r="334" spans="2:7">
      <c r="B334" s="94" t="s">
        <v>1364</v>
      </c>
      <c r="C334" s="150"/>
      <c r="F334" s="15">
        <v>1000</v>
      </c>
    </row>
    <row r="335" spans="2:7">
      <c r="B335" s="4" t="s">
        <v>1227</v>
      </c>
      <c r="C335" s="154"/>
      <c r="F335" s="15">
        <v>172813</v>
      </c>
    </row>
    <row r="336" spans="2:7">
      <c r="B336" s="94" t="s">
        <v>1365</v>
      </c>
      <c r="C336" s="150"/>
      <c r="F336" s="15">
        <v>241.91</v>
      </c>
    </row>
    <row r="337" spans="2:7">
      <c r="B337" s="3" t="s">
        <v>450</v>
      </c>
      <c r="C337" s="150"/>
      <c r="F337" s="15">
        <v>66477.399999999994</v>
      </c>
    </row>
    <row r="338" spans="2:7">
      <c r="B338" s="3" t="s">
        <v>450</v>
      </c>
      <c r="C338" s="151"/>
      <c r="F338" s="15">
        <v>50263.4</v>
      </c>
    </row>
    <row r="339" spans="2:7">
      <c r="B339" s="3" t="s">
        <v>1186</v>
      </c>
      <c r="C339" s="146"/>
      <c r="F339" s="15">
        <v>490</v>
      </c>
    </row>
    <row r="340" spans="2:7">
      <c r="B340" s="89" t="s">
        <v>682</v>
      </c>
      <c r="C340" s="146"/>
      <c r="F340" s="15">
        <v>8600</v>
      </c>
    </row>
    <row r="341" spans="2:7">
      <c r="B341" s="68" t="s">
        <v>345</v>
      </c>
      <c r="C341" s="145"/>
      <c r="F341" s="15"/>
      <c r="G341">
        <v>212108</v>
      </c>
    </row>
    <row r="342" spans="2:7">
      <c r="B342" s="5" t="s">
        <v>266</v>
      </c>
      <c r="C342" s="146"/>
      <c r="F342" s="15"/>
      <c r="G342">
        <v>20000</v>
      </c>
    </row>
    <row r="343" spans="2:7">
      <c r="B343" s="58" t="s">
        <v>146</v>
      </c>
      <c r="C343" s="146"/>
      <c r="F343" s="15">
        <v>0</v>
      </c>
    </row>
    <row r="344" spans="2:7">
      <c r="B344" s="4" t="s">
        <v>1231</v>
      </c>
      <c r="C344" s="146"/>
      <c r="F344" s="15">
        <v>913.43</v>
      </c>
    </row>
    <row r="345" spans="2:7">
      <c r="B345" s="4" t="s">
        <v>582</v>
      </c>
      <c r="C345" s="146"/>
      <c r="F345" s="15">
        <v>78</v>
      </c>
    </row>
    <row r="346" spans="2:7">
      <c r="B346" s="68" t="s">
        <v>90</v>
      </c>
      <c r="C346" s="146"/>
      <c r="F346" s="15">
        <v>30</v>
      </c>
    </row>
    <row r="347" spans="2:7">
      <c r="B347" s="79" t="s">
        <v>1080</v>
      </c>
      <c r="C347" s="146"/>
      <c r="F347" s="15"/>
      <c r="G347">
        <v>169367</v>
      </c>
    </row>
    <row r="348" spans="2:7">
      <c r="B348" s="68" t="s">
        <v>347</v>
      </c>
      <c r="C348" s="146"/>
      <c r="F348" s="15">
        <v>18259</v>
      </c>
    </row>
    <row r="349" spans="2:7">
      <c r="B349" s="5" t="s">
        <v>951</v>
      </c>
      <c r="C349" s="146"/>
      <c r="F349" s="15">
        <v>0</v>
      </c>
    </row>
    <row r="350" spans="2:7">
      <c r="B350" s="5" t="s">
        <v>269</v>
      </c>
      <c r="C350" s="146"/>
      <c r="F350" s="15">
        <v>0</v>
      </c>
    </row>
    <row r="351" spans="2:7">
      <c r="B351" s="57" t="s">
        <v>893</v>
      </c>
      <c r="C351" s="146"/>
      <c r="F351" s="15">
        <v>648.55999999999995</v>
      </c>
    </row>
    <row r="352" spans="2:7">
      <c r="B352" s="57" t="s">
        <v>893</v>
      </c>
      <c r="C352" s="146"/>
      <c r="F352" s="15">
        <v>180</v>
      </c>
    </row>
    <row r="353" spans="2:7">
      <c r="B353" s="47" t="s">
        <v>1206</v>
      </c>
      <c r="C353" s="146"/>
      <c r="F353" s="15">
        <v>1586</v>
      </c>
    </row>
    <row r="354" spans="2:7">
      <c r="B354" s="100" t="s">
        <v>1305</v>
      </c>
      <c r="C354" s="146"/>
      <c r="F354" s="15">
        <v>822847</v>
      </c>
    </row>
    <row r="355" spans="2:7">
      <c r="B355" s="94" t="s">
        <v>1305</v>
      </c>
      <c r="C355" s="146"/>
      <c r="F355" s="15">
        <v>364.65</v>
      </c>
    </row>
    <row r="356" spans="2:7">
      <c r="B356" s="94" t="s">
        <v>1366</v>
      </c>
      <c r="C356" s="146"/>
      <c r="F356" s="15">
        <v>7045</v>
      </c>
    </row>
    <row r="357" spans="2:7">
      <c r="B357" s="94" t="s">
        <v>1367</v>
      </c>
      <c r="C357" s="146"/>
      <c r="F357" s="15">
        <v>54975</v>
      </c>
    </row>
    <row r="358" spans="2:7">
      <c r="B358" s="37" t="s">
        <v>1192</v>
      </c>
      <c r="C358" s="152"/>
      <c r="F358" s="15">
        <v>0</v>
      </c>
    </row>
    <row r="359" spans="2:7">
      <c r="B359" s="37" t="s">
        <v>1015</v>
      </c>
      <c r="C359" s="152"/>
      <c r="F359" s="15">
        <v>0</v>
      </c>
    </row>
    <row r="360" spans="2:7">
      <c r="B360" s="57" t="s">
        <v>1128</v>
      </c>
      <c r="C360" s="146"/>
      <c r="F360" s="15">
        <v>0</v>
      </c>
    </row>
    <row r="361" spans="2:7">
      <c r="B361" s="57" t="s">
        <v>1128</v>
      </c>
      <c r="C361" s="146"/>
      <c r="F361" s="15">
        <v>150</v>
      </c>
    </row>
    <row r="362" spans="2:7">
      <c r="B362" s="5" t="s">
        <v>116</v>
      </c>
      <c r="C362" s="146"/>
      <c r="F362" s="15">
        <v>30</v>
      </c>
    </row>
    <row r="363" spans="2:7">
      <c r="B363" s="4" t="s">
        <v>585</v>
      </c>
      <c r="C363" s="145"/>
      <c r="F363" s="15">
        <v>35162</v>
      </c>
    </row>
    <row r="364" spans="2:7">
      <c r="B364" s="37" t="s">
        <v>942</v>
      </c>
      <c r="C364" s="145"/>
      <c r="F364" s="15">
        <v>147.4</v>
      </c>
    </row>
    <row r="365" spans="2:7">
      <c r="B365" s="37" t="s">
        <v>990</v>
      </c>
      <c r="C365" s="145"/>
      <c r="F365" s="15">
        <v>812</v>
      </c>
    </row>
    <row r="366" spans="2:7">
      <c r="B366" s="94" t="s">
        <v>1368</v>
      </c>
      <c r="C366" s="145"/>
      <c r="F366" s="15">
        <v>229</v>
      </c>
    </row>
    <row r="367" spans="2:7">
      <c r="B367" s="3" t="s">
        <v>1158</v>
      </c>
      <c r="C367" s="145"/>
      <c r="F367" s="15"/>
      <c r="G367">
        <v>13000</v>
      </c>
    </row>
    <row r="368" spans="2:7">
      <c r="B368" s="37" t="s">
        <v>1016</v>
      </c>
      <c r="C368" s="145"/>
      <c r="F368" s="15">
        <v>0</v>
      </c>
    </row>
    <row r="369" spans="2:7">
      <c r="B369" s="58" t="s">
        <v>91</v>
      </c>
      <c r="C369" s="150"/>
      <c r="F369" s="15"/>
      <c r="G369">
        <v>75207</v>
      </c>
    </row>
    <row r="370" spans="2:7">
      <c r="B370" s="94" t="s">
        <v>1369</v>
      </c>
      <c r="C370" s="150"/>
      <c r="F370" s="15">
        <v>12494</v>
      </c>
    </row>
    <row r="371" spans="2:7">
      <c r="B371" s="94" t="s">
        <v>1370</v>
      </c>
      <c r="C371" s="150"/>
      <c r="F371" s="15">
        <v>390</v>
      </c>
    </row>
    <row r="372" spans="2:7">
      <c r="B372" s="68" t="s">
        <v>1025</v>
      </c>
      <c r="C372" s="152"/>
      <c r="F372" s="15"/>
      <c r="G372">
        <v>30000</v>
      </c>
    </row>
    <row r="373" spans="2:7">
      <c r="B373" s="94" t="s">
        <v>1371</v>
      </c>
      <c r="C373" s="146"/>
      <c r="F373" s="15">
        <v>1477</v>
      </c>
    </row>
    <row r="374" spans="2:7">
      <c r="B374" s="94" t="s">
        <v>1372</v>
      </c>
      <c r="C374" s="150"/>
      <c r="F374" s="15">
        <v>136440.81</v>
      </c>
    </row>
    <row r="375" spans="2:7">
      <c r="B375" s="94" t="s">
        <v>1373</v>
      </c>
      <c r="C375" s="150"/>
      <c r="F375" s="15">
        <v>2004.64</v>
      </c>
    </row>
    <row r="376" spans="2:7">
      <c r="B376" s="4" t="s">
        <v>554</v>
      </c>
      <c r="C376" s="150"/>
      <c r="F376" s="15">
        <v>240026.16</v>
      </c>
    </row>
    <row r="377" spans="2:7">
      <c r="B377" s="37" t="s">
        <v>868</v>
      </c>
      <c r="C377" s="150"/>
      <c r="F377" s="15">
        <v>100467.84</v>
      </c>
    </row>
    <row r="378" spans="2:7">
      <c r="B378" s="37" t="s">
        <v>1012</v>
      </c>
      <c r="C378" s="150"/>
      <c r="F378" s="15">
        <v>7428.96</v>
      </c>
    </row>
    <row r="379" spans="2:7">
      <c r="B379" s="37" t="s">
        <v>373</v>
      </c>
      <c r="C379" s="150"/>
      <c r="F379" s="15">
        <v>9728.4</v>
      </c>
    </row>
    <row r="380" spans="2:7">
      <c r="B380" s="94" t="s">
        <v>684</v>
      </c>
      <c r="C380" s="150"/>
      <c r="F380" s="15">
        <v>3567.08</v>
      </c>
    </row>
    <row r="381" spans="2:7">
      <c r="B381" s="57" t="s">
        <v>383</v>
      </c>
      <c r="C381" s="150"/>
      <c r="F381" s="15">
        <v>20429.64</v>
      </c>
    </row>
    <row r="382" spans="2:7">
      <c r="B382" s="68" t="s">
        <v>922</v>
      </c>
      <c r="C382" s="155"/>
      <c r="F382" s="15">
        <v>2104.54</v>
      </c>
    </row>
    <row r="383" spans="2:7">
      <c r="B383" s="5" t="s">
        <v>271</v>
      </c>
      <c r="C383" s="155"/>
      <c r="F383" s="15"/>
      <c r="G383">
        <v>51000</v>
      </c>
    </row>
    <row r="384" spans="2:7">
      <c r="B384" s="94" t="s">
        <v>763</v>
      </c>
      <c r="C384" s="155"/>
      <c r="F384" s="15">
        <v>67500</v>
      </c>
    </row>
    <row r="385" spans="2:7">
      <c r="B385" s="68" t="s">
        <v>348</v>
      </c>
      <c r="C385" s="155"/>
      <c r="F385" s="15">
        <v>80</v>
      </c>
    </row>
    <row r="386" spans="2:7">
      <c r="B386" s="68" t="s">
        <v>351</v>
      </c>
      <c r="C386" s="155"/>
      <c r="F386" s="15">
        <v>8466.7000000000007</v>
      </c>
    </row>
    <row r="387" spans="2:7">
      <c r="B387" s="89" t="s">
        <v>687</v>
      </c>
      <c r="C387" s="155"/>
      <c r="F387" s="15">
        <v>59200</v>
      </c>
    </row>
    <row r="388" spans="2:7">
      <c r="B388" s="106" t="s">
        <v>1266</v>
      </c>
      <c r="C388" s="155"/>
      <c r="F388" s="15">
        <v>35.25</v>
      </c>
    </row>
    <row r="389" spans="2:7">
      <c r="B389" s="68" t="s">
        <v>361</v>
      </c>
      <c r="C389" s="155"/>
      <c r="F389" s="15">
        <v>12000</v>
      </c>
    </row>
    <row r="390" spans="2:7">
      <c r="B390" s="5" t="s">
        <v>272</v>
      </c>
      <c r="C390" s="155"/>
      <c r="F390" s="15"/>
      <c r="G390">
        <v>8650</v>
      </c>
    </row>
    <row r="391" spans="2:7">
      <c r="B391" s="94" t="s">
        <v>690</v>
      </c>
      <c r="C391" s="155"/>
      <c r="F391" s="15">
        <v>542644.59574505489</v>
      </c>
    </row>
    <row r="392" spans="2:7">
      <c r="B392" s="58" t="s">
        <v>148</v>
      </c>
      <c r="C392" s="155"/>
      <c r="F392" s="15">
        <v>0</v>
      </c>
    </row>
    <row r="393" spans="2:7">
      <c r="B393" s="58" t="s">
        <v>150</v>
      </c>
      <c r="C393" s="155"/>
      <c r="F393" s="15">
        <v>50.62</v>
      </c>
    </row>
    <row r="394" spans="2:7">
      <c r="B394" s="5" t="s">
        <v>274</v>
      </c>
      <c r="C394" s="155"/>
      <c r="F394" s="15">
        <v>648.55999999999995</v>
      </c>
    </row>
    <row r="395" spans="2:7">
      <c r="B395" s="5" t="s">
        <v>950</v>
      </c>
      <c r="C395" s="155"/>
      <c r="F395" s="15">
        <v>4554.66</v>
      </c>
    </row>
    <row r="396" spans="2:7">
      <c r="B396" s="37" t="s">
        <v>1039</v>
      </c>
      <c r="C396" s="155"/>
      <c r="F396" s="15">
        <v>2500000</v>
      </c>
    </row>
    <row r="397" spans="2:7">
      <c r="B397" s="94" t="s">
        <v>692</v>
      </c>
      <c r="C397" s="155"/>
      <c r="F397" s="15"/>
      <c r="G397">
        <v>5000</v>
      </c>
    </row>
    <row r="398" spans="2:7">
      <c r="B398" s="94" t="s">
        <v>1374</v>
      </c>
      <c r="C398" s="155"/>
      <c r="F398" s="15">
        <v>1904</v>
      </c>
    </row>
    <row r="399" spans="2:7">
      <c r="B399" s="94" t="s">
        <v>1375</v>
      </c>
      <c r="C399" s="155"/>
      <c r="F399" s="15">
        <v>125415</v>
      </c>
    </row>
    <row r="400" spans="2:7">
      <c r="B400" s="89" t="s">
        <v>695</v>
      </c>
      <c r="C400" s="155"/>
      <c r="F400" s="15">
        <v>1426</v>
      </c>
    </row>
    <row r="401" spans="2:6">
      <c r="B401" s="89" t="s">
        <v>697</v>
      </c>
      <c r="C401" s="155"/>
      <c r="F401" s="15">
        <v>1293.54</v>
      </c>
    </row>
    <row r="402" spans="2:6">
      <c r="B402" s="37" t="s">
        <v>943</v>
      </c>
      <c r="C402" s="155"/>
      <c r="F402" s="15">
        <v>52032</v>
      </c>
    </row>
    <row r="403" spans="2:6">
      <c r="B403" s="5" t="s">
        <v>953</v>
      </c>
      <c r="C403" s="155"/>
      <c r="F403" s="15">
        <v>307.5</v>
      </c>
    </row>
    <row r="404" spans="2:6">
      <c r="B404" s="94" t="s">
        <v>1376</v>
      </c>
      <c r="C404" s="155"/>
      <c r="F404" s="15">
        <v>18587.14</v>
      </c>
    </row>
    <row r="405" spans="2:6">
      <c r="B405" s="94" t="s">
        <v>1377</v>
      </c>
      <c r="C405" s="155"/>
      <c r="F405" s="15">
        <v>35523.4</v>
      </c>
    </row>
    <row r="406" spans="2:6">
      <c r="B406" s="37" t="s">
        <v>186</v>
      </c>
      <c r="C406" s="155"/>
      <c r="F406" s="15">
        <v>324.27999999999997</v>
      </c>
    </row>
    <row r="407" spans="2:6">
      <c r="B407" s="94" t="s">
        <v>1378</v>
      </c>
      <c r="C407" s="155"/>
      <c r="F407" s="15">
        <v>324.27999999999997</v>
      </c>
    </row>
    <row r="408" spans="2:6">
      <c r="B408" s="4" t="s">
        <v>507</v>
      </c>
      <c r="C408" s="155"/>
      <c r="F408" s="15">
        <v>331</v>
      </c>
    </row>
    <row r="409" spans="2:6">
      <c r="B409" s="58" t="s">
        <v>152</v>
      </c>
      <c r="C409" s="155"/>
      <c r="F409" s="15">
        <v>23700</v>
      </c>
    </row>
    <row r="410" spans="2:6">
      <c r="B410" s="103" t="s">
        <v>1262</v>
      </c>
      <c r="C410" s="155"/>
      <c r="F410" s="15">
        <v>160</v>
      </c>
    </row>
    <row r="411" spans="2:6">
      <c r="B411" s="89" t="s">
        <v>699</v>
      </c>
      <c r="C411" s="155"/>
      <c r="F411" s="15">
        <v>0</v>
      </c>
    </row>
    <row r="412" spans="2:6">
      <c r="B412" s="4" t="s">
        <v>1216</v>
      </c>
      <c r="C412" s="155"/>
      <c r="F412" s="15">
        <v>630</v>
      </c>
    </row>
    <row r="413" spans="2:6">
      <c r="B413" s="68" t="s">
        <v>376</v>
      </c>
      <c r="C413" s="155"/>
      <c r="F413" s="15">
        <v>40000</v>
      </c>
    </row>
    <row r="414" spans="2:6">
      <c r="B414" s="57" t="s">
        <v>188</v>
      </c>
      <c r="C414" s="155"/>
      <c r="F414" s="15">
        <v>718547</v>
      </c>
    </row>
    <row r="415" spans="2:6">
      <c r="B415" s="37" t="s">
        <v>1188</v>
      </c>
      <c r="C415" s="155"/>
      <c r="F415" s="15">
        <v>89000</v>
      </c>
    </row>
    <row r="416" spans="2:6">
      <c r="B416" s="4" t="s">
        <v>510</v>
      </c>
      <c r="C416" s="155"/>
      <c r="F416" s="15">
        <v>15090</v>
      </c>
    </row>
    <row r="417" spans="2:7">
      <c r="B417" s="5" t="s">
        <v>277</v>
      </c>
      <c r="C417" s="155"/>
      <c r="F417" s="15">
        <v>1720254</v>
      </c>
    </row>
    <row r="418" spans="2:7">
      <c r="B418" s="5" t="s">
        <v>279</v>
      </c>
      <c r="C418" s="155"/>
      <c r="F418" s="15">
        <v>6086</v>
      </c>
    </row>
    <row r="419" spans="2:7">
      <c r="B419" s="37" t="s">
        <v>994</v>
      </c>
      <c r="C419" s="155"/>
      <c r="F419" s="15">
        <v>0</v>
      </c>
    </row>
    <row r="420" spans="2:7">
      <c r="B420" s="57" t="s">
        <v>1135</v>
      </c>
      <c r="C420" s="155"/>
      <c r="F420" s="15">
        <v>4268</v>
      </c>
    </row>
    <row r="421" spans="2:7">
      <c r="B421" s="37" t="s">
        <v>1191</v>
      </c>
      <c r="C421" s="155"/>
      <c r="F421" s="15">
        <v>602553</v>
      </c>
    </row>
    <row r="422" spans="2:7">
      <c r="B422" s="3" t="s">
        <v>1182</v>
      </c>
      <c r="C422" s="155"/>
      <c r="F422" s="15">
        <v>2237.62</v>
      </c>
    </row>
    <row r="423" spans="2:7">
      <c r="B423" s="5" t="s">
        <v>952</v>
      </c>
      <c r="C423" s="155"/>
      <c r="F423" s="15">
        <v>2237.62</v>
      </c>
    </row>
    <row r="424" spans="2:7">
      <c r="B424" s="68" t="s">
        <v>385</v>
      </c>
      <c r="C424" s="155"/>
      <c r="F424" s="15">
        <v>8598</v>
      </c>
    </row>
    <row r="425" spans="2:7">
      <c r="B425" s="79" t="s">
        <v>1087</v>
      </c>
      <c r="C425" s="155"/>
      <c r="F425" s="15">
        <v>297</v>
      </c>
    </row>
    <row r="426" spans="2:7">
      <c r="B426" s="4" t="s">
        <v>512</v>
      </c>
      <c r="C426" s="155"/>
      <c r="F426" s="15"/>
      <c r="G426">
        <v>4886</v>
      </c>
    </row>
    <row r="427" spans="2:7">
      <c r="B427" s="4" t="s">
        <v>587</v>
      </c>
      <c r="C427" s="155"/>
      <c r="F427" s="15">
        <v>1241.49</v>
      </c>
    </row>
    <row r="428" spans="2:7">
      <c r="B428" s="4" t="s">
        <v>588</v>
      </c>
      <c r="C428" s="155"/>
      <c r="F428" s="15">
        <v>4299</v>
      </c>
    </row>
    <row r="429" spans="2:7">
      <c r="B429" s="35" t="s">
        <v>40</v>
      </c>
      <c r="C429" s="155"/>
      <c r="F429" s="15">
        <v>9444</v>
      </c>
    </row>
    <row r="430" spans="2:7">
      <c r="B430" s="3" t="s">
        <v>58</v>
      </c>
      <c r="C430" s="155"/>
      <c r="F430" s="15">
        <v>0</v>
      </c>
    </row>
    <row r="431" spans="2:7">
      <c r="B431" s="3" t="s">
        <v>1143</v>
      </c>
      <c r="C431" s="155"/>
      <c r="F431" s="15">
        <v>32522</v>
      </c>
    </row>
    <row r="432" spans="2:7">
      <c r="B432" s="94" t="s">
        <v>1379</v>
      </c>
      <c r="C432" s="155"/>
      <c r="F432" s="15">
        <v>0</v>
      </c>
    </row>
    <row r="433" spans="2:6">
      <c r="B433" s="37" t="s">
        <v>984</v>
      </c>
      <c r="C433" s="155"/>
      <c r="F433" s="15">
        <v>0</v>
      </c>
    </row>
    <row r="434" spans="2:6">
      <c r="B434" s="5" t="s">
        <v>281</v>
      </c>
      <c r="C434" s="155"/>
      <c r="F434" s="15">
        <v>712</v>
      </c>
    </row>
    <row r="435" spans="2:6">
      <c r="B435" s="37" t="s">
        <v>1114</v>
      </c>
      <c r="C435" s="155"/>
      <c r="F435" s="15">
        <v>3205</v>
      </c>
    </row>
    <row r="436" spans="2:6">
      <c r="B436" s="94" t="s">
        <v>701</v>
      </c>
      <c r="C436" s="155"/>
      <c r="F436" s="15">
        <v>36227</v>
      </c>
    </row>
    <row r="437" spans="2:6">
      <c r="B437" s="94" t="s">
        <v>702</v>
      </c>
      <c r="C437" s="155"/>
      <c r="F437" s="15">
        <v>2933.38</v>
      </c>
    </row>
    <row r="438" spans="2:6">
      <c r="B438" s="94" t="s">
        <v>1380</v>
      </c>
      <c r="C438" s="155"/>
      <c r="F438" s="15">
        <v>2904.39</v>
      </c>
    </row>
    <row r="439" spans="2:6">
      <c r="B439" s="94" t="s">
        <v>1381</v>
      </c>
      <c r="C439" s="155"/>
      <c r="F439" s="15">
        <v>12217</v>
      </c>
    </row>
    <row r="440" spans="2:6">
      <c r="B440" s="94" t="s">
        <v>1382</v>
      </c>
      <c r="C440" s="155"/>
      <c r="F440" s="15">
        <v>3000</v>
      </c>
    </row>
    <row r="441" spans="2:6">
      <c r="B441" s="94" t="s">
        <v>1383</v>
      </c>
      <c r="C441" s="155"/>
      <c r="F441" s="15">
        <v>6831.99</v>
      </c>
    </row>
    <row r="442" spans="2:6">
      <c r="B442" s="57" t="s">
        <v>191</v>
      </c>
      <c r="C442" s="155"/>
      <c r="F442" s="15">
        <v>216.16</v>
      </c>
    </row>
    <row r="443" spans="2:6">
      <c r="B443" s="94" t="s">
        <v>1384</v>
      </c>
      <c r="C443" s="155"/>
      <c r="F443" s="15">
        <v>6000</v>
      </c>
    </row>
    <row r="444" spans="2:6">
      <c r="B444" s="5" t="s">
        <v>114</v>
      </c>
      <c r="C444" s="155"/>
      <c r="F444" s="15">
        <v>3567.08</v>
      </c>
    </row>
    <row r="445" spans="2:6">
      <c r="B445" s="40" t="s">
        <v>466</v>
      </c>
      <c r="C445" s="155"/>
      <c r="F445" s="15">
        <v>2000</v>
      </c>
    </row>
    <row r="446" spans="2:6" ht="24">
      <c r="B446" s="3" t="s">
        <v>1178</v>
      </c>
      <c r="C446" s="155"/>
      <c r="F446" s="15">
        <v>5120</v>
      </c>
    </row>
    <row r="447" spans="2:6" ht="24">
      <c r="B447" s="3" t="s">
        <v>1178</v>
      </c>
      <c r="C447" s="155"/>
      <c r="F447" s="15">
        <v>1652.35</v>
      </c>
    </row>
    <row r="448" spans="2:6">
      <c r="B448" s="94" t="s">
        <v>703</v>
      </c>
      <c r="C448" s="156"/>
      <c r="F448" s="15">
        <v>3257.54</v>
      </c>
    </row>
    <row r="449" spans="2:6">
      <c r="B449" s="94" t="s">
        <v>1385</v>
      </c>
      <c r="C449" s="157"/>
      <c r="F449" s="15">
        <v>20562.3</v>
      </c>
    </row>
    <row r="450" spans="2:6">
      <c r="B450" s="94" t="s">
        <v>1386</v>
      </c>
      <c r="C450" s="157"/>
      <c r="F450" s="15">
        <v>1311.86</v>
      </c>
    </row>
    <row r="451" spans="2:6">
      <c r="B451" s="3" t="s">
        <v>1161</v>
      </c>
      <c r="C451" s="157"/>
      <c r="F451" s="15">
        <v>295776</v>
      </c>
    </row>
    <row r="452" spans="2:6">
      <c r="B452" s="37" t="s">
        <v>986</v>
      </c>
      <c r="C452" s="155"/>
      <c r="F452" s="15">
        <v>1851.64</v>
      </c>
    </row>
    <row r="453" spans="2:6" ht="24">
      <c r="B453" s="37" t="s">
        <v>861</v>
      </c>
      <c r="C453" s="155"/>
      <c r="F453" s="15">
        <v>0</v>
      </c>
    </row>
    <row r="454" spans="2:6" ht="24">
      <c r="B454" s="37" t="s">
        <v>890</v>
      </c>
      <c r="C454" s="155"/>
      <c r="F454" s="15">
        <v>920.27</v>
      </c>
    </row>
    <row r="455" spans="2:6">
      <c r="B455" s="58" t="s">
        <v>154</v>
      </c>
      <c r="C455" s="155"/>
      <c r="F455" s="15">
        <v>7871.16</v>
      </c>
    </row>
    <row r="456" spans="2:6">
      <c r="B456" s="40" t="s">
        <v>453</v>
      </c>
      <c r="C456" s="155"/>
      <c r="F456" s="15">
        <v>218.96</v>
      </c>
    </row>
    <row r="457" spans="2:6">
      <c r="B457" s="5" t="s">
        <v>284</v>
      </c>
      <c r="C457" s="155"/>
      <c r="F457" s="15">
        <v>361.13</v>
      </c>
    </row>
    <row r="458" spans="2:6">
      <c r="B458" s="4" t="s">
        <v>514</v>
      </c>
      <c r="C458" s="155"/>
      <c r="F458" s="15">
        <v>51000</v>
      </c>
    </row>
    <row r="459" spans="2:6">
      <c r="B459" s="94" t="s">
        <v>704</v>
      </c>
      <c r="C459" s="155"/>
      <c r="F459" s="15">
        <v>57133</v>
      </c>
    </row>
    <row r="460" spans="2:6">
      <c r="B460" s="68" t="s">
        <v>388</v>
      </c>
      <c r="C460" s="155"/>
      <c r="F460" s="15">
        <v>3475834</v>
      </c>
    </row>
    <row r="461" spans="2:6">
      <c r="B461" s="4" t="s">
        <v>516</v>
      </c>
      <c r="C461" s="158"/>
      <c r="F461" s="15">
        <v>5200</v>
      </c>
    </row>
    <row r="462" spans="2:6">
      <c r="B462" s="58" t="s">
        <v>156</v>
      </c>
      <c r="C462" s="158"/>
      <c r="F462" s="15">
        <v>1378</v>
      </c>
    </row>
    <row r="463" spans="2:6">
      <c r="B463" s="4" t="s">
        <v>552</v>
      </c>
      <c r="C463" s="158"/>
      <c r="F463" s="15">
        <v>3160</v>
      </c>
    </row>
    <row r="464" spans="2:6">
      <c r="B464" s="4" t="s">
        <v>518</v>
      </c>
      <c r="C464" s="159"/>
      <c r="F464" s="15">
        <v>1400</v>
      </c>
    </row>
    <row r="465" spans="2:7">
      <c r="B465" s="5" t="s">
        <v>469</v>
      </c>
      <c r="C465" s="158"/>
      <c r="F465" s="15">
        <v>12332</v>
      </c>
    </row>
    <row r="466" spans="2:7">
      <c r="B466" s="5" t="s">
        <v>473</v>
      </c>
      <c r="C466" s="158"/>
      <c r="F466" s="15">
        <v>12332</v>
      </c>
    </row>
    <row r="467" spans="2:7">
      <c r="B467" s="5" t="s">
        <v>471</v>
      </c>
      <c r="C467" s="159"/>
      <c r="F467" s="15">
        <v>15723</v>
      </c>
    </row>
    <row r="468" spans="2:7">
      <c r="B468" s="37" t="s">
        <v>194</v>
      </c>
      <c r="C468" s="158"/>
      <c r="F468" s="15">
        <v>585.79999999999995</v>
      </c>
    </row>
    <row r="469" spans="2:7">
      <c r="B469" s="37" t="s">
        <v>196</v>
      </c>
      <c r="C469" s="158"/>
      <c r="F469" s="15">
        <v>36.340000000000003</v>
      </c>
    </row>
    <row r="470" spans="2:7">
      <c r="B470" s="4" t="s">
        <v>589</v>
      </c>
      <c r="C470" s="158"/>
      <c r="F470" s="15">
        <v>5166</v>
      </c>
    </row>
    <row r="471" spans="2:7">
      <c r="B471" s="94" t="s">
        <v>1387</v>
      </c>
      <c r="C471" s="158"/>
      <c r="F471" s="15">
        <v>3027.36</v>
      </c>
    </row>
    <row r="472" spans="2:7">
      <c r="B472" s="3" t="s">
        <v>438</v>
      </c>
      <c r="C472" s="158"/>
      <c r="F472" s="15">
        <v>111</v>
      </c>
    </row>
    <row r="473" spans="2:7">
      <c r="B473" s="4" t="s">
        <v>520</v>
      </c>
      <c r="C473" s="159"/>
      <c r="F473" s="15">
        <v>446</v>
      </c>
    </row>
    <row r="474" spans="2:7">
      <c r="B474" s="4" t="s">
        <v>592</v>
      </c>
      <c r="C474" s="159"/>
      <c r="F474" s="15">
        <v>25902</v>
      </c>
    </row>
    <row r="475" spans="2:7">
      <c r="B475" s="5" t="s">
        <v>949</v>
      </c>
      <c r="C475" s="158"/>
      <c r="F475" s="15">
        <v>86.35</v>
      </c>
    </row>
    <row r="476" spans="2:7">
      <c r="B476" s="5" t="s">
        <v>948</v>
      </c>
      <c r="C476" s="158"/>
      <c r="F476" s="15"/>
      <c r="G476">
        <v>83000</v>
      </c>
    </row>
    <row r="477" spans="2:7">
      <c r="B477" s="37" t="s">
        <v>872</v>
      </c>
      <c r="C477" s="159"/>
      <c r="F477" s="15">
        <v>20692.82</v>
      </c>
    </row>
    <row r="478" spans="2:7">
      <c r="B478" s="3" t="s">
        <v>49</v>
      </c>
      <c r="C478" s="159"/>
      <c r="F478" s="15">
        <v>1600</v>
      </c>
    </row>
    <row r="479" spans="2:7">
      <c r="B479" s="4" t="s">
        <v>593</v>
      </c>
      <c r="C479" s="158"/>
      <c r="F479" s="15">
        <v>0</v>
      </c>
    </row>
    <row r="480" spans="2:7">
      <c r="B480" s="4" t="s">
        <v>595</v>
      </c>
      <c r="C480" s="158"/>
      <c r="F480" s="15">
        <v>3567.08</v>
      </c>
    </row>
    <row r="481" spans="2:7">
      <c r="B481" s="37" t="s">
        <v>1190</v>
      </c>
      <c r="C481" s="158"/>
      <c r="F481" s="15">
        <v>15000</v>
      </c>
    </row>
    <row r="482" spans="2:7">
      <c r="B482" s="40" t="s">
        <v>400</v>
      </c>
      <c r="C482" s="158"/>
      <c r="F482" s="15">
        <v>48000</v>
      </c>
    </row>
    <row r="483" spans="2:7">
      <c r="B483" s="40" t="s">
        <v>1120</v>
      </c>
      <c r="C483" s="158"/>
      <c r="F483" s="15"/>
      <c r="G483">
        <v>170000</v>
      </c>
    </row>
    <row r="484" spans="2:7">
      <c r="B484" s="40" t="s">
        <v>1119</v>
      </c>
      <c r="C484" s="158"/>
      <c r="F484" s="15">
        <v>0.98699999999999999</v>
      </c>
    </row>
    <row r="485" spans="2:7">
      <c r="B485" s="40" t="s">
        <v>1121</v>
      </c>
      <c r="C485" s="158"/>
      <c r="F485" s="15">
        <v>110.5</v>
      </c>
    </row>
    <row r="486" spans="2:7">
      <c r="B486" s="94" t="s">
        <v>706</v>
      </c>
      <c r="C486" s="159"/>
      <c r="F486" s="15">
        <v>902.5</v>
      </c>
    </row>
    <row r="487" spans="2:7">
      <c r="B487" s="94" t="s">
        <v>708</v>
      </c>
      <c r="C487" s="158"/>
      <c r="F487" s="15">
        <v>11998</v>
      </c>
    </row>
    <row r="488" spans="2:7">
      <c r="B488" s="94" t="s">
        <v>710</v>
      </c>
      <c r="C488" s="159"/>
      <c r="F488" s="15">
        <v>4000</v>
      </c>
    </row>
    <row r="489" spans="2:7">
      <c r="B489" s="94" t="s">
        <v>1244</v>
      </c>
      <c r="C489" s="159"/>
      <c r="F489" s="15">
        <v>26000</v>
      </c>
    </row>
    <row r="490" spans="2:7">
      <c r="B490" s="94" t="s">
        <v>711</v>
      </c>
      <c r="C490" s="158"/>
      <c r="F490" s="15">
        <v>1256</v>
      </c>
    </row>
    <row r="491" spans="2:7">
      <c r="B491" s="89" t="s">
        <v>712</v>
      </c>
      <c r="C491" s="159"/>
      <c r="F491" s="15">
        <v>266610</v>
      </c>
    </row>
    <row r="492" spans="2:7">
      <c r="B492" s="94" t="s">
        <v>1388</v>
      </c>
      <c r="C492" s="158"/>
      <c r="F492" s="15">
        <v>1145</v>
      </c>
    </row>
    <row r="493" spans="2:7">
      <c r="B493" s="94" t="s">
        <v>714</v>
      </c>
      <c r="C493" s="159"/>
      <c r="F493" s="15">
        <v>807</v>
      </c>
    </row>
    <row r="494" spans="2:7">
      <c r="B494" s="94" t="s">
        <v>1389</v>
      </c>
      <c r="C494" s="159"/>
      <c r="F494" s="15">
        <v>8153</v>
      </c>
    </row>
    <row r="495" spans="2:7">
      <c r="B495" s="58" t="s">
        <v>924</v>
      </c>
      <c r="C495" s="158"/>
      <c r="F495" s="15">
        <v>2500</v>
      </c>
    </row>
    <row r="496" spans="2:7">
      <c r="B496" s="68" t="s">
        <v>353</v>
      </c>
      <c r="C496" s="158"/>
      <c r="F496" s="15">
        <v>12258</v>
      </c>
    </row>
    <row r="497" spans="2:7">
      <c r="B497" s="94" t="s">
        <v>1390</v>
      </c>
      <c r="C497" s="158"/>
      <c r="F497" s="15">
        <v>11321</v>
      </c>
    </row>
    <row r="498" spans="2:7">
      <c r="B498" s="94" t="s">
        <v>1391</v>
      </c>
      <c r="C498" s="159"/>
      <c r="F498" s="15"/>
      <c r="G498">
        <v>12600</v>
      </c>
    </row>
    <row r="499" spans="2:7">
      <c r="B499" s="58" t="s">
        <v>158</v>
      </c>
      <c r="C499" s="159"/>
      <c r="F499" s="15">
        <v>1078.93</v>
      </c>
    </row>
    <row r="500" spans="2:7">
      <c r="B500" s="94" t="s">
        <v>1392</v>
      </c>
      <c r="C500" s="159"/>
      <c r="F500" s="15">
        <v>510</v>
      </c>
    </row>
    <row r="501" spans="2:7">
      <c r="B501" s="94" t="s">
        <v>1393</v>
      </c>
      <c r="C501" s="159"/>
      <c r="F501" s="15">
        <v>381</v>
      </c>
    </row>
    <row r="502" spans="2:7">
      <c r="B502" s="68" t="s">
        <v>92</v>
      </c>
      <c r="C502" s="159"/>
      <c r="F502" s="15">
        <v>2277.33</v>
      </c>
    </row>
    <row r="503" spans="2:7">
      <c r="B503" s="94" t="s">
        <v>1394</v>
      </c>
      <c r="C503" s="159"/>
      <c r="F503" s="15">
        <v>371.28</v>
      </c>
    </row>
    <row r="504" spans="2:7">
      <c r="B504" s="37" t="s">
        <v>198</v>
      </c>
      <c r="C504" s="159"/>
      <c r="F504" s="15">
        <v>66100</v>
      </c>
    </row>
    <row r="505" spans="2:7">
      <c r="B505" s="94" t="s">
        <v>1395</v>
      </c>
      <c r="C505" s="159"/>
      <c r="F505" s="15">
        <v>354.79</v>
      </c>
    </row>
    <row r="506" spans="2:7">
      <c r="B506" s="94" t="s">
        <v>1396</v>
      </c>
      <c r="C506" s="159"/>
      <c r="F506" s="15">
        <v>28160</v>
      </c>
    </row>
    <row r="507" spans="2:7">
      <c r="B507" s="94" t="s">
        <v>1397</v>
      </c>
      <c r="C507" s="158"/>
      <c r="F507" s="15">
        <v>0</v>
      </c>
    </row>
    <row r="508" spans="2:7">
      <c r="B508" s="94" t="s">
        <v>1398</v>
      </c>
      <c r="C508" s="159"/>
      <c r="F508" s="15">
        <v>23.46</v>
      </c>
    </row>
    <row r="509" spans="2:7">
      <c r="B509" s="3" t="s">
        <v>59</v>
      </c>
      <c r="C509" s="159"/>
      <c r="F509" s="15">
        <v>637.84</v>
      </c>
    </row>
    <row r="510" spans="2:7">
      <c r="B510" s="37" t="s">
        <v>1037</v>
      </c>
      <c r="C510" s="158"/>
      <c r="F510" s="15">
        <v>180.66</v>
      </c>
    </row>
    <row r="511" spans="2:7">
      <c r="B511" s="57" t="s">
        <v>369</v>
      </c>
      <c r="C511" s="158"/>
      <c r="F511" s="15">
        <v>290</v>
      </c>
    </row>
    <row r="512" spans="2:7">
      <c r="B512" s="58" t="s">
        <v>963</v>
      </c>
      <c r="C512" s="158"/>
      <c r="F512" s="15">
        <v>240</v>
      </c>
    </row>
    <row r="513" spans="2:6">
      <c r="B513" s="94" t="s">
        <v>715</v>
      </c>
      <c r="C513" s="159"/>
      <c r="F513" s="15">
        <v>6560</v>
      </c>
    </row>
    <row r="514" spans="2:6">
      <c r="B514" s="89" t="s">
        <v>717</v>
      </c>
      <c r="C514" s="158"/>
      <c r="F514" s="15">
        <v>6116</v>
      </c>
    </row>
    <row r="515" spans="2:6">
      <c r="B515" s="5" t="s">
        <v>434</v>
      </c>
      <c r="C515" s="159"/>
      <c r="F515" s="15">
        <v>223007</v>
      </c>
    </row>
    <row r="516" spans="2:6">
      <c r="B516" s="80" t="s">
        <v>424</v>
      </c>
      <c r="C516" s="159"/>
      <c r="F516" s="15">
        <v>35000</v>
      </c>
    </row>
    <row r="517" spans="2:6">
      <c r="B517" s="4" t="s">
        <v>521</v>
      </c>
      <c r="C517" s="159"/>
      <c r="F517" s="15">
        <v>0</v>
      </c>
    </row>
    <row r="518" spans="2:6">
      <c r="B518" s="5" t="s">
        <v>958</v>
      </c>
      <c r="C518" s="159"/>
      <c r="F518" s="15">
        <v>0</v>
      </c>
    </row>
    <row r="519" spans="2:6">
      <c r="B519" s="35" t="s">
        <v>1255</v>
      </c>
      <c r="C519" s="159"/>
      <c r="F519" s="15">
        <v>1945.68</v>
      </c>
    </row>
    <row r="520" spans="2:6">
      <c r="B520" s="57" t="s">
        <v>356</v>
      </c>
      <c r="C520" s="159"/>
    </row>
    <row r="521" spans="2:6">
      <c r="B521" s="37" t="s">
        <v>200</v>
      </c>
      <c r="C521" s="158"/>
    </row>
    <row r="522" spans="2:6">
      <c r="B522" s="89" t="s">
        <v>719</v>
      </c>
      <c r="C522" s="159"/>
    </row>
    <row r="523" spans="2:6">
      <c r="B523" s="89" t="s">
        <v>721</v>
      </c>
      <c r="C523" s="158"/>
    </row>
    <row r="524" spans="2:6">
      <c r="B524" s="37" t="s">
        <v>1009</v>
      </c>
      <c r="C524" s="158"/>
    </row>
    <row r="525" spans="2:6">
      <c r="B525" s="94" t="s">
        <v>1399</v>
      </c>
      <c r="C525" s="158"/>
    </row>
    <row r="526" spans="2:6">
      <c r="B526" s="94" t="s">
        <v>723</v>
      </c>
      <c r="C526" s="158"/>
    </row>
    <row r="527" spans="2:6">
      <c r="B527" s="89" t="s">
        <v>726</v>
      </c>
      <c r="C527" s="158"/>
    </row>
    <row r="528" spans="2:6">
      <c r="B528" s="57" t="s">
        <v>357</v>
      </c>
      <c r="C528" s="158"/>
    </row>
    <row r="529" spans="2:3">
      <c r="B529" s="37" t="s">
        <v>94</v>
      </c>
      <c r="C529" s="158"/>
    </row>
    <row r="530" spans="2:3">
      <c r="B530" s="68" t="s">
        <v>391</v>
      </c>
      <c r="C530" s="160"/>
    </row>
    <row r="531" spans="2:3">
      <c r="B531" s="37" t="s">
        <v>996</v>
      </c>
      <c r="C531" s="158"/>
    </row>
    <row r="532" spans="2:3">
      <c r="B532" s="37" t="s">
        <v>1001</v>
      </c>
      <c r="C532" s="159"/>
    </row>
    <row r="533" spans="2:3">
      <c r="B533" s="5" t="s">
        <v>1001</v>
      </c>
      <c r="C533" s="158"/>
    </row>
    <row r="534" spans="2:3">
      <c r="B534" s="5" t="s">
        <v>287</v>
      </c>
      <c r="C534" s="161"/>
    </row>
    <row r="535" spans="2:3">
      <c r="B535" s="37" t="s">
        <v>1047</v>
      </c>
      <c r="C535" s="158"/>
    </row>
    <row r="536" spans="2:3">
      <c r="B536" s="68" t="s">
        <v>393</v>
      </c>
      <c r="C536" s="158"/>
    </row>
    <row r="537" spans="2:3">
      <c r="B537" s="5" t="s">
        <v>938</v>
      </c>
      <c r="C537" s="158"/>
    </row>
    <row r="538" spans="2:3" ht="24">
      <c r="B538" s="94" t="s">
        <v>1400</v>
      </c>
      <c r="C538" s="162"/>
    </row>
    <row r="539" spans="2:3">
      <c r="B539" s="5" t="s">
        <v>289</v>
      </c>
      <c r="C539" s="162"/>
    </row>
    <row r="540" spans="2:3">
      <c r="B540" s="5" t="s">
        <v>291</v>
      </c>
      <c r="C540" s="162"/>
    </row>
    <row r="541" spans="2:3">
      <c r="B541" s="37" t="s">
        <v>304</v>
      </c>
      <c r="C541" s="162"/>
    </row>
    <row r="542" spans="2:3" ht="24">
      <c r="B542" s="5" t="s">
        <v>295</v>
      </c>
      <c r="C542" s="162"/>
    </row>
    <row r="543" spans="2:3">
      <c r="B543" s="94" t="s">
        <v>1401</v>
      </c>
      <c r="C543" s="162"/>
    </row>
    <row r="544" spans="2:3">
      <c r="B544" s="94" t="s">
        <v>1402</v>
      </c>
      <c r="C544" s="162"/>
    </row>
    <row r="545" spans="2:3" ht="24">
      <c r="B545" s="94" t="s">
        <v>1403</v>
      </c>
      <c r="C545" s="163"/>
    </row>
    <row r="546" spans="2:3">
      <c r="B546" s="5" t="s">
        <v>298</v>
      </c>
      <c r="C546" s="163"/>
    </row>
    <row r="547" spans="2:3">
      <c r="B547" s="5" t="s">
        <v>300</v>
      </c>
      <c r="C547" s="164"/>
    </row>
    <row r="548" spans="2:3">
      <c r="B548" s="5" t="s">
        <v>302</v>
      </c>
      <c r="C548" s="164"/>
    </row>
    <row r="549" spans="2:3">
      <c r="B549" s="5" t="s">
        <v>305</v>
      </c>
      <c r="C549" s="164"/>
    </row>
    <row r="550" spans="2:3">
      <c r="B550" s="5" t="s">
        <v>307</v>
      </c>
      <c r="C550" s="164"/>
    </row>
    <row r="551" spans="2:3">
      <c r="B551" s="94" t="s">
        <v>729</v>
      </c>
      <c r="C551" s="164"/>
    </row>
    <row r="552" spans="2:3">
      <c r="B552" s="94" t="s">
        <v>731</v>
      </c>
      <c r="C552" s="162"/>
    </row>
    <row r="553" spans="2:3">
      <c r="B553" s="37" t="s">
        <v>41</v>
      </c>
      <c r="C553" s="162"/>
    </row>
    <row r="554" spans="2:3">
      <c r="B554" s="5" t="s">
        <v>309</v>
      </c>
      <c r="C554" s="162"/>
    </row>
    <row r="555" spans="2:3">
      <c r="B555" s="3" t="s">
        <v>452</v>
      </c>
      <c r="C555" s="162"/>
    </row>
    <row r="556" spans="2:3">
      <c r="B556" s="4" t="s">
        <v>597</v>
      </c>
    </row>
    <row r="557" spans="2:3">
      <c r="B557" s="4" t="s">
        <v>599</v>
      </c>
    </row>
    <row r="558" spans="2:3">
      <c r="B558" s="94" t="s">
        <v>1404</v>
      </c>
    </row>
    <row r="559" spans="2:3">
      <c r="B559" s="4" t="s">
        <v>600</v>
      </c>
    </row>
    <row r="560" spans="2:3">
      <c r="B560" s="4" t="s">
        <v>607</v>
      </c>
    </row>
    <row r="561" spans="2:2">
      <c r="B561" s="4" t="s">
        <v>603</v>
      </c>
    </row>
    <row r="562" spans="2:2">
      <c r="B562" s="37" t="s">
        <v>1041</v>
      </c>
    </row>
    <row r="563" spans="2:2">
      <c r="B563" s="94" t="s">
        <v>1405</v>
      </c>
    </row>
    <row r="564" spans="2:2">
      <c r="B564" s="37" t="s">
        <v>816</v>
      </c>
    </row>
    <row r="565" spans="2:2">
      <c r="B565" s="35" t="s">
        <v>1280</v>
      </c>
    </row>
    <row r="566" spans="2:2">
      <c r="B566" s="37" t="s">
        <v>819</v>
      </c>
    </row>
    <row r="567" spans="2:2">
      <c r="B567" s="5" t="s">
        <v>957</v>
      </c>
    </row>
    <row r="568" spans="2:2">
      <c r="B568" s="3" t="s">
        <v>1062</v>
      </c>
    </row>
    <row r="569" spans="2:2">
      <c r="B569" s="89" t="s">
        <v>761</v>
      </c>
    </row>
    <row r="570" spans="2:2">
      <c r="B570" s="58" t="s">
        <v>161</v>
      </c>
    </row>
    <row r="571" spans="2:2">
      <c r="B571" s="37" t="s">
        <v>878</v>
      </c>
    </row>
    <row r="572" spans="2:2">
      <c r="B572" s="5" t="s">
        <v>312</v>
      </c>
    </row>
    <row r="573" spans="2:2">
      <c r="B573" s="94" t="s">
        <v>733</v>
      </c>
    </row>
    <row r="574" spans="2:2">
      <c r="B574" s="94" t="s">
        <v>734</v>
      </c>
    </row>
    <row r="575" spans="2:2">
      <c r="B575" s="94" t="s">
        <v>735</v>
      </c>
    </row>
    <row r="576" spans="2:2">
      <c r="B576" s="94" t="s">
        <v>736</v>
      </c>
    </row>
    <row r="577" spans="2:2">
      <c r="B577" s="57" t="s">
        <v>1051</v>
      </c>
    </row>
    <row r="578" spans="2:2">
      <c r="B578" s="5" t="s">
        <v>112</v>
      </c>
    </row>
    <row r="579" spans="2:2">
      <c r="B579" s="89" t="s">
        <v>737</v>
      </c>
    </row>
    <row r="580" spans="2:2">
      <c r="B580" s="94" t="s">
        <v>741</v>
      </c>
    </row>
    <row r="581" spans="2:2">
      <c r="B581" s="89" t="s">
        <v>1251</v>
      </c>
    </row>
    <row r="582" spans="2:2">
      <c r="B582" s="89" t="s">
        <v>742</v>
      </c>
    </row>
    <row r="583" spans="2:2">
      <c r="B583" s="3" t="s">
        <v>884</v>
      </c>
    </row>
    <row r="584" spans="2:2">
      <c r="B584" s="37" t="s">
        <v>926</v>
      </c>
    </row>
    <row r="585" spans="2:2">
      <c r="B585" s="5" t="s">
        <v>944</v>
      </c>
    </row>
    <row r="586" spans="2:2">
      <c r="B586" s="5" t="s">
        <v>314</v>
      </c>
    </row>
    <row r="587" spans="2:2">
      <c r="B587" s="4" t="s">
        <v>524</v>
      </c>
    </row>
    <row r="588" spans="2:2">
      <c r="B588" s="3" t="s">
        <v>1043</v>
      </c>
    </row>
    <row r="589" spans="2:2">
      <c r="B589" s="37" t="s">
        <v>1043</v>
      </c>
    </row>
    <row r="590" spans="2:2">
      <c r="B590" s="5" t="s">
        <v>1138</v>
      </c>
    </row>
    <row r="591" spans="2:2">
      <c r="B591" s="94" t="s">
        <v>1406</v>
      </c>
    </row>
    <row r="592" spans="2:2">
      <c r="B592" s="35" t="s">
        <v>1278</v>
      </c>
    </row>
    <row r="593" spans="2:2" ht="24">
      <c r="B593" s="37" t="s">
        <v>1008</v>
      </c>
    </row>
    <row r="594" spans="2:2">
      <c r="B594" s="3" t="s">
        <v>439</v>
      </c>
    </row>
    <row r="595" spans="2:2">
      <c r="B595" s="3" t="s">
        <v>1180</v>
      </c>
    </row>
    <row r="596" spans="2:2">
      <c r="B596" s="5" t="s">
        <v>1193</v>
      </c>
    </row>
    <row r="597" spans="2:2">
      <c r="B597" s="94" t="s">
        <v>1407</v>
      </c>
    </row>
    <row r="598" spans="2:2">
      <c r="B598" s="89" t="s">
        <v>743</v>
      </c>
    </row>
    <row r="599" spans="2:2">
      <c r="B599" s="89" t="s">
        <v>1249</v>
      </c>
    </row>
    <row r="600" spans="2:2">
      <c r="B600" s="75" t="s">
        <v>1207</v>
      </c>
    </row>
    <row r="601" spans="2:2" ht="24">
      <c r="B601" s="80" t="s">
        <v>421</v>
      </c>
    </row>
    <row r="602" spans="2:2">
      <c r="B602" s="37" t="s">
        <v>1014</v>
      </c>
    </row>
    <row r="603" spans="2:2">
      <c r="B603" s="5" t="s">
        <v>440</v>
      </c>
    </row>
    <row r="604" spans="2:2">
      <c r="B604" s="68" t="s">
        <v>359</v>
      </c>
    </row>
    <row r="605" spans="2:2">
      <c r="B605" s="89" t="s">
        <v>1247</v>
      </c>
    </row>
    <row r="606" spans="2:2">
      <c r="B606" s="94" t="s">
        <v>1408</v>
      </c>
    </row>
    <row r="607" spans="2:2">
      <c r="B607" s="5" t="s">
        <v>317</v>
      </c>
    </row>
    <row r="608" spans="2:2">
      <c r="B608" s="5" t="s">
        <v>319</v>
      </c>
    </row>
    <row r="609" spans="2:2">
      <c r="B609" s="5" t="s">
        <v>1199</v>
      </c>
    </row>
    <row r="610" spans="2:2">
      <c r="B610" s="5" t="s">
        <v>955</v>
      </c>
    </row>
    <row r="611" spans="2:2">
      <c r="B611" s="5" t="s">
        <v>956</v>
      </c>
    </row>
    <row r="612" spans="2:2">
      <c r="B612" s="94" t="s">
        <v>1409</v>
      </c>
    </row>
    <row r="613" spans="2:2">
      <c r="B613" s="37" t="s">
        <v>879</v>
      </c>
    </row>
    <row r="614" spans="2:2">
      <c r="B614" s="37" t="s">
        <v>992</v>
      </c>
    </row>
    <row r="615" spans="2:2">
      <c r="B615" s="94" t="s">
        <v>1410</v>
      </c>
    </row>
    <row r="616" spans="2:2">
      <c r="B616" s="89" t="s">
        <v>747</v>
      </c>
    </row>
    <row r="617" spans="2:2">
      <c r="B617" s="94" t="s">
        <v>1411</v>
      </c>
    </row>
    <row r="618" spans="2:2">
      <c r="B618" s="37" t="s">
        <v>1115</v>
      </c>
    </row>
    <row r="619" spans="2:2">
      <c r="B619" s="3" t="s">
        <v>1165</v>
      </c>
    </row>
    <row r="620" spans="2:2">
      <c r="B620" s="94" t="s">
        <v>1412</v>
      </c>
    </row>
    <row r="621" spans="2:2">
      <c r="B621" s="94" t="s">
        <v>1413</v>
      </c>
    </row>
    <row r="622" spans="2:2">
      <c r="B622" s="94" t="s">
        <v>1414</v>
      </c>
    </row>
    <row r="623" spans="2:2">
      <c r="B623" s="37" t="s">
        <v>843</v>
      </c>
    </row>
    <row r="624" spans="2:2">
      <c r="B624" s="37" t="s">
        <v>863</v>
      </c>
    </row>
    <row r="625" spans="2:2">
      <c r="B625" s="94" t="s">
        <v>1275</v>
      </c>
    </row>
    <row r="626" spans="2:2">
      <c r="B626" s="4" t="s">
        <v>527</v>
      </c>
    </row>
    <row r="627" spans="2:2">
      <c r="B627" s="4" t="s">
        <v>605</v>
      </c>
    </row>
    <row r="628" spans="2:2">
      <c r="B628" s="5" t="s">
        <v>1105</v>
      </c>
    </row>
    <row r="629" spans="2:2">
      <c r="B629" s="3" t="s">
        <v>432</v>
      </c>
    </row>
    <row r="630" spans="2:2">
      <c r="B630" s="80" t="s">
        <v>427</v>
      </c>
    </row>
    <row r="631" spans="2:2">
      <c r="B631" s="37" t="s">
        <v>203</v>
      </c>
    </row>
    <row r="632" spans="2:2">
      <c r="B632" s="89" t="s">
        <v>751</v>
      </c>
    </row>
    <row r="633" spans="2:2">
      <c r="B633" s="37" t="s">
        <v>875</v>
      </c>
    </row>
    <row r="634" spans="2:2">
      <c r="B634" s="94" t="s">
        <v>1415</v>
      </c>
    </row>
    <row r="635" spans="2:2">
      <c r="B635" s="4" t="s">
        <v>557</v>
      </c>
    </row>
    <row r="636" spans="2:2">
      <c r="B636" s="89" t="s">
        <v>755</v>
      </c>
    </row>
    <row r="637" spans="2:2">
      <c r="B637" s="106" t="s">
        <v>1264</v>
      </c>
    </row>
    <row r="638" spans="2:2">
      <c r="B638" s="37" t="s">
        <v>205</v>
      </c>
    </row>
    <row r="639" spans="2:2">
      <c r="B639" s="58" t="s">
        <v>163</v>
      </c>
    </row>
    <row r="640" spans="2:2">
      <c r="B640" s="106" t="s">
        <v>1269</v>
      </c>
    </row>
    <row r="641" spans="2:2">
      <c r="B641" s="89" t="s">
        <v>753</v>
      </c>
    </row>
    <row r="642" spans="2:2">
      <c r="B642" s="89" t="s">
        <v>1245</v>
      </c>
    </row>
    <row r="643" spans="2:2">
      <c r="B643" s="5" t="s">
        <v>1068</v>
      </c>
    </row>
    <row r="644" spans="2:2">
      <c r="B644" s="37" t="s">
        <v>207</v>
      </c>
    </row>
    <row r="645" spans="2:2">
      <c r="B645" s="5" t="s">
        <v>954</v>
      </c>
    </row>
    <row r="646" spans="2:2">
      <c r="B646" s="5" t="s">
        <v>396</v>
      </c>
    </row>
    <row r="647" spans="2:2">
      <c r="B647" s="68" t="s">
        <v>397</v>
      </c>
    </row>
    <row r="648" spans="2:2">
      <c r="B648" s="98" t="s">
        <v>758</v>
      </c>
    </row>
  </sheetData>
  <protectedRanges>
    <protectedRange sqref="C63" name="Range1_3_1_1"/>
    <protectedRange sqref="C351" name="Range1_3_2_1"/>
    <protectedRange sqref="C364" name="Range2_3_1_1"/>
    <protectedRange sqref="C510:C544" name="Range1_14_1"/>
    <protectedRange sqref="C44" name="Range1_3_3"/>
    <protectedRange sqref="C58" name="Range1_3_1_1_1"/>
    <protectedRange sqref="C77" name="Range1_3_6"/>
    <protectedRange sqref="C239" name="Range2_3_4"/>
    <protectedRange sqref="C238" name="Range1_3_8"/>
    <protectedRange sqref="C260" name="Range1_3_10"/>
    <protectedRange sqref="C275" name="Range2_3_6"/>
    <protectedRange sqref="C310:C311" name="Range1_3_16"/>
    <protectedRange sqref="C344" name="Range2_3_11"/>
    <protectedRange sqref="C347" name="Range1"/>
    <protectedRange sqref="C348" name="Range1_2"/>
    <protectedRange sqref="C349" name="Range1_3_21"/>
    <protectedRange sqref="C355" name="Range1_5"/>
    <protectedRange sqref="C356" name="Range1_2_1"/>
    <protectedRange sqref="C369" name="Range1_3_23"/>
    <protectedRange sqref="C545" name="Range2_3_14"/>
    <protectedRange sqref="C382:C447" name="Range1_7"/>
    <protectedRange sqref="C450" name="Range2_3_16"/>
    <protectedRange sqref="C449" name="Range1_3_2_4"/>
    <protectedRange sqref="B63" name="Range1_3_1_1_2"/>
    <protectedRange sqref="B340" name="Range1_3_2_1_1"/>
    <protectedRange sqref="B353" name="Range2_3_1_1_1"/>
    <protectedRange sqref="B497:B531" name="Range1_14_1_1"/>
    <protectedRange sqref="B44" name="Range1_3_3_1"/>
    <protectedRange sqref="B58" name="Range1_3_1_1_1_1"/>
    <protectedRange sqref="B77" name="Range1_3_6_1"/>
    <protectedRange sqref="B228" name="Range2_3_4_1"/>
    <protectedRange sqref="B249" name="Range1_3_10_1"/>
    <protectedRange sqref="B264" name="Range2_3_6_1"/>
    <protectedRange sqref="B299:B300" name="Range1_3_16_1"/>
    <protectedRange sqref="B333" name="Range2_3_11_1"/>
    <protectedRange sqref="B336" name="Range1_1"/>
    <protectedRange sqref="B337" name="Range1_2_2"/>
    <protectedRange sqref="B338" name="Range1_3_21_1"/>
    <protectedRange sqref="B344" name="Range1_5_1"/>
    <protectedRange sqref="B345" name="Range1_2_1_1"/>
    <protectedRange sqref="B358" name="Range1_3_23_1"/>
    <protectedRange sqref="B532" name="Range2_3_14_1"/>
    <protectedRange sqref="B371:B436" name="Range1_7_1"/>
    <protectedRange sqref="B439" name="Range2_3_16_1"/>
    <protectedRange sqref="B438" name="Range1_3_2_4_1"/>
  </protectedRanges>
  <autoFilter ref="B1:G519">
    <filterColumn colId="1"/>
    <filterColumn colId="3"/>
  </autoFilter>
  <sortState ref="I3:I22">
    <sortCondition ref="I2"/>
  </sortState>
  <conditionalFormatting sqref="B369:C369">
    <cfRule type="expression" dxfId="178" priority="2" stopIfTrue="1">
      <formula>#REF!="C"</formula>
    </cfRule>
  </conditionalFormatting>
  <conditionalFormatting sqref="B358">
    <cfRule type="expression" dxfId="177" priority="1" stopIfTrue="1">
      <formula>#REF!="C"</formula>
    </cfRule>
  </conditionalFormatting>
  <hyperlinks>
    <hyperlink ref="B10" r:id="rId1" tooltip="link to Activity under the Homelessness provisions of the 1996 Housing Act (P1E)" display="https://www.gov.uk/government/publications/statutory-homelessness-in-england-january-to-march-2014"/>
    <hyperlink ref="B145" r:id="rId2" tooltip="link to Count of Traveller Caravans (previously Count of Gypsy and Traveller Caravans)" display="https://www.gov.uk/government/collections/traveller-caravan-count"/>
    <hyperlink ref="B249" r:id="rId3" tooltip="link to General Development Control Return (District) (PSF)" display="https://www.gov.uk/government/collections/planning-applications-statistics"/>
    <hyperlink ref="B284" r:id="rId4" tooltip="link to Housing Flows Reconciliation Form (HFR)" display="https://www.gov.uk/government/organisations/department-for-communities-and-local-government/series/net-supply-of-housing"/>
    <hyperlink ref="B346" r:id="rId5" tooltip="link to Local Authority Housing Statistics (rationalised return replacing HSSA, BPSA, P1B)" display="http://www.iform.co.uk/"/>
    <hyperlink ref="B382" r:id="rId6" tooltip="link to National House Building Council Return  - NHBC P2" display="https://www.gov.uk/government/organisations/department-for-communities-and-local-government/series/house-building-statistic"/>
    <hyperlink ref="B502" r:id="rId7" tooltip="link to Quarterly Revenue Outturn (QRO)" display="https://www.gov.uk/government/policies/making-local-councils-more-transparent-and-accountable-to-local-people/supporting-pages/quarterly-revenue-outturn"/>
    <hyperlink ref="B42" r:id="rId8" tooltip="link to Annual Public Service Vehicle survey of bus operators" display="https://www.gov.uk/government/collections/bus-statistics"/>
    <hyperlink ref="B69" r:id="rId9" tooltip="link to Blue Badge Disabled Persons Parking Scheme, England" display="https://www.gov.uk/government/organisations/department-for-transport/series/disabled-parking-badges-statistics"/>
    <hyperlink ref="B75" r:id="rId10" tooltip="link to Bus Punctuality" display="https://www.gov.uk/government/organisations/department-for-transport/series/bus-statistics"/>
    <hyperlink ref="B134" r:id="rId11" tooltip="link to Concessionary Travel Survey" display="https://www.gov.uk/government/organisations/department-for-transport/series/bus-statistics"/>
    <hyperlink ref="B312" r:id="rId12" tooltip="link to International Road Haulage Survey" display="https://www.gov.uk/government/publications/international-road-haulage-survey-respondents-section"/>
    <hyperlink ref="B341" r:id="rId13" tooltip="link to Light rail survey" display="https://www.gov.uk/government/collections/light-rail-and-tram-statistics"/>
    <hyperlink ref="B348" r:id="rId14" tooltip="link to Local Bus Fares Index, GB" display="https://www.gov.uk/government/organisations/department-for-transport/series/bus-statistics"/>
    <hyperlink ref="B385" r:id="rId15" tooltip="link to National Road Condition and Carriageway Work Done survey" display="https://www.gov.uk/government/organisations/department-for-transport/series/road-conditions-statistics"/>
    <hyperlink ref="B386" r:id="rId16" tooltip="link to National Road Skidding resistance survey" display="https://www.gov.uk/government/organisations/department-for-transport/series/road-conditions-statistics"/>
    <hyperlink ref="B496" r:id="rId17" tooltip="link to Quarterly bus panel survey" display="https://www.gov.uk/government/organisations/department-for-transport/series/bus-statistics"/>
    <hyperlink ref="B604" r:id="rId18" tooltip="link to Taxis and Private Hire Vehicle stock, licensed drivers, England &amp; Wales" display="https://www.gov.uk/government/collections/taxi-statistics"/>
    <hyperlink ref="B389" r:id="rId19" tooltip="link to National Travel Survey" display="https://www.gov.uk/government/collections/national-travel-survey-statistics"/>
    <hyperlink ref="B413" r:id="rId20" tooltip="link to Oral health surveys, part of the Dental Public Health Intelligence Programme" display="http://www.nwph.net/dentalhealth/"/>
    <hyperlink ref="B242" r:id="rId21" tooltip="link to Forest Nurseries" display="http://www.forestry.gov.uk/forestry/infd-8fme72"/>
    <hyperlink ref="B424" r:id="rId22" tooltip="link to Pellet Survey" display="http://www.forestry.gov.uk/forestry/infd-94ukb2"/>
    <hyperlink ref="B460" r:id="rId23" tooltip="link to Private Sector Softwood Removals" display="http://www.forestry.gov.uk/forestry/infd-94ujw2"/>
    <hyperlink ref="B530" r:id="rId24" tooltip="link to Round Fencing" display="http://www.forestry.gov.uk/forestry/infd-94uk7h"/>
    <hyperlink ref="B536" r:id="rId25" tooltip="link to Sawmill" display="http://www.forestry.gov.uk/forestry/infd-94pgy5"/>
    <hyperlink ref="B647" r:id="rId26" tooltip="link to Woodfuel industrial users - Scotland" display="http://scotland.forestry.gov.uk/supporting/strategy-policy-guidance/climate-change-renewable-energy/woodfuel-and-bio-energy"/>
  </hyperlinks>
  <pageMargins left="0.7" right="0.7" top="0.75" bottom="0.75" header="0.3" footer="0.3"/>
  <pageSetup paperSize="9" orientation="portrait" r:id="rId27"/>
</worksheet>
</file>

<file path=xl/worksheets/sheet6.xml><?xml version="1.0" encoding="utf-8"?>
<worksheet xmlns="http://schemas.openxmlformats.org/spreadsheetml/2006/main" xmlns:r="http://schemas.openxmlformats.org/officeDocument/2006/relationships">
  <sheetPr codeName="Sheet8"/>
  <dimension ref="A1"/>
  <sheetViews>
    <sheetView showGridLines="0" showRowColHeaders="0" workbookViewId="0"/>
  </sheetViews>
  <sheetFormatPr defaultRowHeight="15"/>
  <cols>
    <col min="1" max="16" width="9.140625" style="6"/>
    <col min="17" max="17" width="9.140625" style="6" customWidth="1"/>
    <col min="18" max="16384" width="9.140625" style="6"/>
  </cols>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Sheet9"/>
  <dimension ref="D2:E8"/>
  <sheetViews>
    <sheetView workbookViewId="0">
      <selection activeCell="G6" sqref="G6"/>
    </sheetView>
  </sheetViews>
  <sheetFormatPr defaultRowHeight="15"/>
  <cols>
    <col min="4" max="4" width="17.7109375" bestFit="1" customWidth="1"/>
    <col min="5" max="5" width="18.28515625" customWidth="1"/>
  </cols>
  <sheetData>
    <row r="2" spans="4:5">
      <c r="D2" s="14" t="s">
        <v>799</v>
      </c>
      <c r="E2" t="s">
        <v>22</v>
      </c>
    </row>
    <row r="4" spans="4:5">
      <c r="D4" s="14" t="s">
        <v>801</v>
      </c>
      <c r="E4">
        <f>VLOOKUP(E2, Lists!I3:L23, 2, FALSE)</f>
        <v>0</v>
      </c>
    </row>
    <row r="6" spans="4:5">
      <c r="D6" s="14" t="s">
        <v>802</v>
      </c>
      <c r="E6" s="15">
        <f>VLOOKUP(E2, Lists!I3:L23, 3, FALSE)</f>
        <v>0</v>
      </c>
    </row>
    <row r="8" spans="4:5">
      <c r="D8" s="14" t="s">
        <v>803</v>
      </c>
      <c r="E8">
        <f>VLOOKUP(E2, Lists!I3:L23, 4, FALSE)</f>
        <v>0</v>
      </c>
    </row>
  </sheetData>
  <dataValidations count="1">
    <dataValidation type="list" allowBlank="1" showInputMessage="1" showErrorMessage="1" sqref="E2">
      <formula1>DeptList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7"/>
  <dimension ref="A1:DI60"/>
  <sheetViews>
    <sheetView showGridLines="0" showRowColHeaders="0" zoomScale="70" zoomScaleNormal="70" workbookViewId="0"/>
  </sheetViews>
  <sheetFormatPr defaultColWidth="0" defaultRowHeight="15"/>
  <cols>
    <col min="1" max="1" width="70" bestFit="1" customWidth="1"/>
    <col min="2" max="2" width="36" bestFit="1" customWidth="1"/>
    <col min="3" max="3" width="28.7109375" bestFit="1" customWidth="1"/>
    <col min="4" max="4" width="64" customWidth="1"/>
    <col min="5" max="5" width="28.28515625" bestFit="1" customWidth="1"/>
    <col min="6" max="6" width="24.5703125" bestFit="1" customWidth="1"/>
    <col min="7" max="7" width="25.85546875" bestFit="1" customWidth="1"/>
    <col min="8" max="8" width="48.140625" bestFit="1" customWidth="1"/>
    <col min="9" max="9" width="27.28515625" bestFit="1" customWidth="1"/>
    <col min="10" max="10" width="16" bestFit="1" customWidth="1"/>
    <col min="11" max="11" width="42.5703125" bestFit="1" customWidth="1"/>
    <col min="12" max="12" width="19.28515625" bestFit="1" customWidth="1"/>
    <col min="13" max="13" width="17.7109375" bestFit="1" customWidth="1"/>
    <col min="14" max="14" width="17.85546875" bestFit="1" customWidth="1"/>
    <col min="15" max="15" width="17.140625" bestFit="1" customWidth="1"/>
    <col min="16" max="16" width="28.7109375" bestFit="1" customWidth="1"/>
    <col min="17" max="17" width="14.28515625" bestFit="1" customWidth="1"/>
    <col min="18" max="18" width="17.28515625" bestFit="1" customWidth="1"/>
    <col min="19" max="19" width="31.7109375" style="1" bestFit="1" customWidth="1"/>
    <col min="20" max="21" width="17.85546875" bestFit="1" customWidth="1"/>
    <col min="22" max="22" width="18.5703125" bestFit="1" customWidth="1"/>
    <col min="23" max="16384" width="9.140625" hidden="1"/>
  </cols>
  <sheetData>
    <row r="1" spans="1:113" ht="15.75" thickBot="1">
      <c r="A1" s="6"/>
      <c r="B1" s="6"/>
      <c r="C1" s="6"/>
      <c r="D1" s="6"/>
      <c r="E1" s="6"/>
      <c r="F1" s="6"/>
      <c r="G1" s="6"/>
      <c r="H1" s="6"/>
      <c r="I1" s="6"/>
      <c r="J1" s="6"/>
      <c r="K1" s="6"/>
      <c r="L1" s="6"/>
      <c r="M1" s="6"/>
      <c r="N1" s="6"/>
      <c r="O1" s="6"/>
      <c r="P1" s="6"/>
      <c r="Q1" s="6"/>
      <c r="R1" s="6"/>
      <c r="S1" s="13"/>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row>
    <row r="2" spans="1:113">
      <c r="A2" s="6"/>
      <c r="B2" s="6"/>
      <c r="C2" s="418" t="s">
        <v>1591</v>
      </c>
      <c r="D2" s="419"/>
      <c r="E2" s="420"/>
      <c r="F2" s="6"/>
      <c r="G2" s="6"/>
      <c r="H2" s="6"/>
      <c r="I2" s="6"/>
      <c r="J2" s="6"/>
      <c r="K2" s="6"/>
      <c r="L2" s="6"/>
      <c r="M2" s="6"/>
      <c r="N2" s="6"/>
      <c r="O2" s="6"/>
      <c r="P2" s="6"/>
      <c r="Q2" s="6"/>
      <c r="R2" s="6"/>
      <c r="S2" s="13"/>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row>
    <row r="3" spans="1:113">
      <c r="A3" s="6"/>
      <c r="B3" s="6"/>
      <c r="C3" s="421"/>
      <c r="D3" s="422"/>
      <c r="E3" s="423"/>
      <c r="F3" s="6"/>
      <c r="G3" s="6"/>
      <c r="H3" s="6"/>
      <c r="I3" s="6"/>
      <c r="J3" s="6"/>
      <c r="K3" s="6"/>
      <c r="L3" s="6"/>
      <c r="M3" s="6"/>
      <c r="N3" s="6"/>
      <c r="O3" s="6"/>
      <c r="P3" s="6"/>
      <c r="Q3" s="6"/>
      <c r="R3" s="6"/>
      <c r="S3" s="13"/>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row>
    <row r="4" spans="1:113" ht="15.75" thickBot="1">
      <c r="A4" s="6"/>
      <c r="B4" s="6"/>
      <c r="C4" s="424"/>
      <c r="D4" s="425"/>
      <c r="E4" s="426"/>
      <c r="F4" s="6"/>
      <c r="G4" s="6"/>
      <c r="H4" s="6"/>
      <c r="I4" s="6"/>
      <c r="J4" s="6"/>
      <c r="K4" s="6"/>
      <c r="L4" s="6"/>
      <c r="M4" s="6"/>
      <c r="N4" s="6"/>
      <c r="O4" s="6"/>
      <c r="P4" s="6"/>
      <c r="Q4" s="6"/>
      <c r="R4" s="6"/>
      <c r="S4" s="13"/>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row>
    <row r="5" spans="1:113" ht="15.75" thickBot="1">
      <c r="A5" s="6"/>
      <c r="B5" s="6"/>
      <c r="C5" s="6"/>
      <c r="D5" s="6"/>
      <c r="E5" s="6"/>
      <c r="F5" s="6"/>
      <c r="G5" s="6"/>
      <c r="H5" s="6"/>
      <c r="I5" s="6"/>
      <c r="J5" s="6"/>
      <c r="K5" s="6"/>
      <c r="L5" s="6"/>
      <c r="M5" s="6"/>
      <c r="N5" s="6"/>
      <c r="O5" s="6"/>
      <c r="P5" s="6"/>
      <c r="Q5" s="6"/>
      <c r="R5" s="6"/>
      <c r="S5" s="13"/>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row>
    <row r="6" spans="1:113" ht="72" customHeight="1">
      <c r="A6" s="169" t="s">
        <v>0</v>
      </c>
      <c r="B6" s="170" t="s">
        <v>1281</v>
      </c>
      <c r="C6" s="170" t="s">
        <v>1</v>
      </c>
      <c r="D6" s="170" t="s">
        <v>2</v>
      </c>
      <c r="E6" s="170" t="s">
        <v>3</v>
      </c>
      <c r="F6" s="171" t="s">
        <v>1282</v>
      </c>
      <c r="G6" s="172" t="s">
        <v>804</v>
      </c>
      <c r="H6" s="173" t="s">
        <v>4</v>
      </c>
      <c r="I6" s="174" t="s">
        <v>805</v>
      </c>
      <c r="J6" s="175" t="s">
        <v>1283</v>
      </c>
      <c r="K6" s="176" t="s">
        <v>1284</v>
      </c>
      <c r="L6" s="177" t="s">
        <v>1285</v>
      </c>
      <c r="M6" s="178" t="s">
        <v>1286</v>
      </c>
      <c r="N6" s="179" t="s">
        <v>806</v>
      </c>
      <c r="O6" s="180" t="s">
        <v>1287</v>
      </c>
      <c r="P6" s="180" t="s">
        <v>5</v>
      </c>
      <c r="Q6" s="181" t="s">
        <v>1290</v>
      </c>
      <c r="R6" s="179" t="s">
        <v>1291</v>
      </c>
      <c r="S6" s="179" t="s">
        <v>6</v>
      </c>
      <c r="T6" s="182" t="s">
        <v>7</v>
      </c>
      <c r="U6" s="179" t="s">
        <v>778</v>
      </c>
      <c r="V6" s="179" t="s">
        <v>1416</v>
      </c>
    </row>
    <row r="7" spans="1:113" ht="41.25" customHeight="1">
      <c r="A7" s="3" t="s">
        <v>21</v>
      </c>
      <c r="B7" s="3" t="s">
        <v>807</v>
      </c>
      <c r="C7" s="91" t="s">
        <v>23</v>
      </c>
      <c r="D7" s="90" t="s">
        <v>813</v>
      </c>
      <c r="E7" s="206" t="s">
        <v>1289</v>
      </c>
      <c r="F7" s="206" t="s">
        <v>1289</v>
      </c>
      <c r="G7" s="91" t="s">
        <v>12</v>
      </c>
      <c r="H7" s="91" t="s">
        <v>814</v>
      </c>
      <c r="I7" s="35" t="s">
        <v>15</v>
      </c>
      <c r="J7" s="207" t="s">
        <v>18</v>
      </c>
      <c r="K7" s="90" t="s">
        <v>815</v>
      </c>
      <c r="L7" s="221">
        <v>143</v>
      </c>
      <c r="M7" s="213">
        <v>33</v>
      </c>
      <c r="N7" s="35">
        <v>23</v>
      </c>
      <c r="O7" s="35" t="s">
        <v>63</v>
      </c>
      <c r="P7" s="90" t="s">
        <v>63</v>
      </c>
      <c r="Q7" s="216">
        <v>52</v>
      </c>
      <c r="R7" s="413" t="s">
        <v>24</v>
      </c>
      <c r="S7" s="90" t="s">
        <v>25</v>
      </c>
      <c r="T7" s="206" t="s">
        <v>1417</v>
      </c>
      <c r="U7" s="206" t="s">
        <v>1417</v>
      </c>
      <c r="V7" s="90" t="s">
        <v>26</v>
      </c>
    </row>
    <row r="8" spans="1:113" ht="41.25" customHeight="1">
      <c r="A8" s="37" t="s">
        <v>32</v>
      </c>
      <c r="B8" s="37" t="s">
        <v>807</v>
      </c>
      <c r="C8" s="35" t="s">
        <v>28</v>
      </c>
      <c r="D8" s="35" t="s">
        <v>851</v>
      </c>
      <c r="E8" s="206" t="s">
        <v>1289</v>
      </c>
      <c r="F8" s="206" t="s">
        <v>1289</v>
      </c>
      <c r="G8" s="100" t="s">
        <v>8</v>
      </c>
      <c r="H8" s="206" t="s">
        <v>1418</v>
      </c>
      <c r="I8" s="35" t="s">
        <v>852</v>
      </c>
      <c r="J8" s="218" t="s">
        <v>18</v>
      </c>
      <c r="K8" s="35" t="s">
        <v>19</v>
      </c>
      <c r="L8" s="212">
        <v>10075</v>
      </c>
      <c r="M8" s="212">
        <v>403</v>
      </c>
      <c r="N8" s="35">
        <v>4</v>
      </c>
      <c r="O8" s="35" t="s">
        <v>63</v>
      </c>
      <c r="P8" s="90" t="s">
        <v>63</v>
      </c>
      <c r="Q8" s="218">
        <v>1684</v>
      </c>
      <c r="R8" s="413" t="s">
        <v>24</v>
      </c>
      <c r="S8" s="90" t="s">
        <v>25</v>
      </c>
      <c r="T8" s="206" t="s">
        <v>1417</v>
      </c>
      <c r="U8" s="206" t="s">
        <v>1417</v>
      </c>
      <c r="V8" s="35" t="s">
        <v>33</v>
      </c>
    </row>
    <row r="9" spans="1:113" ht="42.75" customHeight="1">
      <c r="A9" s="37" t="s">
        <v>887</v>
      </c>
      <c r="B9" s="37" t="s">
        <v>807</v>
      </c>
      <c r="C9" s="89" t="s">
        <v>27</v>
      </c>
      <c r="D9" s="35" t="s">
        <v>842</v>
      </c>
      <c r="E9" s="206" t="s">
        <v>1289</v>
      </c>
      <c r="F9" s="206" t="s">
        <v>1289</v>
      </c>
      <c r="G9" s="35" t="s">
        <v>970</v>
      </c>
      <c r="H9" s="206" t="s">
        <v>1418</v>
      </c>
      <c r="I9" s="35" t="s">
        <v>15</v>
      </c>
      <c r="J9" s="218" t="s">
        <v>18</v>
      </c>
      <c r="K9" s="90" t="s">
        <v>883</v>
      </c>
      <c r="L9" s="212">
        <v>9000</v>
      </c>
      <c r="M9" s="212">
        <v>4950</v>
      </c>
      <c r="N9" s="35">
        <v>55.000000000000007</v>
      </c>
      <c r="O9" s="35" t="s">
        <v>63</v>
      </c>
      <c r="P9" s="90" t="s">
        <v>63</v>
      </c>
      <c r="Q9" s="212" t="s">
        <v>1439</v>
      </c>
      <c r="R9" s="388" t="s">
        <v>1621</v>
      </c>
      <c r="S9" s="90" t="s">
        <v>25</v>
      </c>
      <c r="T9" s="206" t="s">
        <v>1417</v>
      </c>
      <c r="U9" s="206" t="s">
        <v>1417</v>
      </c>
      <c r="V9" s="206" t="s">
        <v>1417</v>
      </c>
    </row>
    <row r="10" spans="1:113" ht="49.5" customHeight="1">
      <c r="A10" s="37" t="s">
        <v>841</v>
      </c>
      <c r="B10" s="37" t="s">
        <v>807</v>
      </c>
      <c r="C10" s="35" t="s">
        <v>28</v>
      </c>
      <c r="D10" s="35" t="s">
        <v>842</v>
      </c>
      <c r="E10" s="206" t="s">
        <v>1289</v>
      </c>
      <c r="F10" s="206" t="s">
        <v>1289</v>
      </c>
      <c r="G10" s="100" t="s">
        <v>8</v>
      </c>
      <c r="H10" s="35" t="s">
        <v>836</v>
      </c>
      <c r="I10" s="35" t="s">
        <v>14</v>
      </c>
      <c r="J10" s="218" t="s">
        <v>18</v>
      </c>
      <c r="K10" s="35" t="s">
        <v>19</v>
      </c>
      <c r="L10" s="212">
        <v>7000</v>
      </c>
      <c r="M10" s="212">
        <v>3850.0000000000005</v>
      </c>
      <c r="N10" s="35">
        <v>55.000000000000007</v>
      </c>
      <c r="O10" s="35" t="s">
        <v>63</v>
      </c>
      <c r="P10" s="90" t="s">
        <v>63</v>
      </c>
      <c r="Q10" s="218">
        <v>23506</v>
      </c>
      <c r="R10" s="388" t="s">
        <v>1621</v>
      </c>
      <c r="S10" s="90" t="s">
        <v>25</v>
      </c>
      <c r="T10" s="206" t="s">
        <v>1289</v>
      </c>
      <c r="U10" s="206" t="s">
        <v>1417</v>
      </c>
      <c r="V10" s="206" t="s">
        <v>1417</v>
      </c>
    </row>
    <row r="11" spans="1:113" ht="48" customHeight="1">
      <c r="A11" s="37" t="s">
        <v>871</v>
      </c>
      <c r="B11" s="37" t="s">
        <v>807</v>
      </c>
      <c r="C11" s="105" t="s">
        <v>1300</v>
      </c>
      <c r="D11" s="105" t="s">
        <v>1300</v>
      </c>
      <c r="E11" s="206" t="s">
        <v>1289</v>
      </c>
      <c r="F11" s="206" t="s">
        <v>1289</v>
      </c>
      <c r="G11" s="105" t="s">
        <v>1300</v>
      </c>
      <c r="H11" s="105" t="s">
        <v>1300</v>
      </c>
      <c r="I11" s="105" t="s">
        <v>1300</v>
      </c>
      <c r="J11" s="100" t="s">
        <v>18</v>
      </c>
      <c r="K11" s="100" t="s">
        <v>19</v>
      </c>
      <c r="L11" s="212">
        <v>400</v>
      </c>
      <c r="M11" s="212">
        <v>400</v>
      </c>
      <c r="N11" s="35">
        <v>100</v>
      </c>
      <c r="O11" s="35" t="s">
        <v>63</v>
      </c>
      <c r="P11" s="105" t="s">
        <v>1300</v>
      </c>
      <c r="Q11" s="218">
        <v>1975</v>
      </c>
      <c r="R11" s="411" t="s">
        <v>1621</v>
      </c>
      <c r="S11" s="105" t="s">
        <v>1300</v>
      </c>
      <c r="T11" s="105" t="s">
        <v>1300</v>
      </c>
      <c r="U11" s="105" t="s">
        <v>1300</v>
      </c>
      <c r="V11" s="206" t="s">
        <v>1417</v>
      </c>
    </row>
    <row r="12" spans="1:113" ht="56.25" customHeight="1">
      <c r="A12" s="37" t="s">
        <v>865</v>
      </c>
      <c r="B12" s="37" t="s">
        <v>807</v>
      </c>
      <c r="C12" s="105" t="s">
        <v>1300</v>
      </c>
      <c r="D12" s="105" t="s">
        <v>1300</v>
      </c>
      <c r="E12" s="206" t="s">
        <v>1289</v>
      </c>
      <c r="F12" s="206" t="s">
        <v>1289</v>
      </c>
      <c r="G12" s="105" t="s">
        <v>1300</v>
      </c>
      <c r="H12" s="105" t="s">
        <v>1300</v>
      </c>
      <c r="I12" s="105" t="s">
        <v>1300</v>
      </c>
      <c r="J12" s="100" t="s">
        <v>18</v>
      </c>
      <c r="K12" s="100" t="s">
        <v>19</v>
      </c>
      <c r="L12" s="212">
        <v>31</v>
      </c>
      <c r="M12" s="212">
        <v>31</v>
      </c>
      <c r="N12" s="35">
        <v>100</v>
      </c>
      <c r="O12" s="35" t="s">
        <v>63</v>
      </c>
      <c r="P12" s="105" t="s">
        <v>1300</v>
      </c>
      <c r="Q12" s="218">
        <v>200</v>
      </c>
      <c r="R12" s="411" t="s">
        <v>24</v>
      </c>
      <c r="S12" s="105" t="s">
        <v>1300</v>
      </c>
      <c r="T12" s="105" t="s">
        <v>1300</v>
      </c>
      <c r="U12" s="105" t="s">
        <v>1300</v>
      </c>
      <c r="V12" s="206" t="s">
        <v>1417</v>
      </c>
      <c r="W12" s="17"/>
    </row>
    <row r="13" spans="1:113" ht="60">
      <c r="A13" s="37" t="s">
        <v>857</v>
      </c>
      <c r="B13" s="37" t="s">
        <v>807</v>
      </c>
      <c r="C13" s="105" t="s">
        <v>1300</v>
      </c>
      <c r="D13" s="105" t="s">
        <v>1300</v>
      </c>
      <c r="E13" s="206" t="s">
        <v>1289</v>
      </c>
      <c r="F13" s="206" t="s">
        <v>1289</v>
      </c>
      <c r="G13" s="105" t="s">
        <v>1300</v>
      </c>
      <c r="H13" s="105" t="s">
        <v>1300</v>
      </c>
      <c r="I13" s="105" t="s">
        <v>1300</v>
      </c>
      <c r="J13" s="35" t="s">
        <v>18</v>
      </c>
      <c r="K13" s="35" t="s">
        <v>19</v>
      </c>
      <c r="L13" s="223">
        <v>64</v>
      </c>
      <c r="M13" s="223">
        <v>64</v>
      </c>
      <c r="N13" s="35">
        <v>100</v>
      </c>
      <c r="O13" s="35" t="s">
        <v>63</v>
      </c>
      <c r="P13" s="105" t="s">
        <v>1300</v>
      </c>
      <c r="Q13" s="224">
        <v>344</v>
      </c>
      <c r="R13" s="413" t="s">
        <v>24</v>
      </c>
      <c r="S13" s="105" t="s">
        <v>1300</v>
      </c>
      <c r="T13" s="105" t="s">
        <v>1300</v>
      </c>
      <c r="U13" s="105" t="s">
        <v>1300</v>
      </c>
      <c r="V13" s="206" t="s">
        <v>1417</v>
      </c>
    </row>
    <row r="14" spans="1:113" ht="24">
      <c r="A14" s="3" t="s">
        <v>30</v>
      </c>
      <c r="B14" s="3" t="s">
        <v>807</v>
      </c>
      <c r="C14" s="91" t="s">
        <v>28</v>
      </c>
      <c r="D14" s="90" t="s">
        <v>811</v>
      </c>
      <c r="E14" s="206" t="s">
        <v>1289</v>
      </c>
      <c r="F14" s="206" t="s">
        <v>1289</v>
      </c>
      <c r="G14" s="91" t="s">
        <v>8</v>
      </c>
      <c r="H14" s="206" t="s">
        <v>1418</v>
      </c>
      <c r="I14" s="35" t="s">
        <v>812</v>
      </c>
      <c r="J14" s="207" t="s">
        <v>18</v>
      </c>
      <c r="K14" s="90" t="s">
        <v>19</v>
      </c>
      <c r="L14" s="221">
        <v>414</v>
      </c>
      <c r="M14" s="213">
        <v>353</v>
      </c>
      <c r="N14" s="35">
        <v>85</v>
      </c>
      <c r="O14" s="212" t="s">
        <v>62</v>
      </c>
      <c r="P14" s="90" t="s">
        <v>63</v>
      </c>
      <c r="Q14" s="216">
        <v>1708</v>
      </c>
      <c r="R14" s="415" t="s">
        <v>24</v>
      </c>
      <c r="S14" s="90" t="s">
        <v>31</v>
      </c>
      <c r="T14" s="206" t="s">
        <v>1417</v>
      </c>
      <c r="U14" s="206" t="s">
        <v>1417</v>
      </c>
      <c r="V14" s="90" t="s">
        <v>29</v>
      </c>
    </row>
    <row r="15" spans="1:113" ht="51" customHeight="1">
      <c r="A15" s="37" t="s">
        <v>864</v>
      </c>
      <c r="B15" s="37" t="s">
        <v>807</v>
      </c>
      <c r="C15" s="105" t="s">
        <v>1300</v>
      </c>
      <c r="D15" s="105" t="s">
        <v>1300</v>
      </c>
      <c r="E15" s="206" t="s">
        <v>1289</v>
      </c>
      <c r="F15" s="206" t="s">
        <v>1289</v>
      </c>
      <c r="G15" s="105" t="s">
        <v>1300</v>
      </c>
      <c r="H15" s="105" t="s">
        <v>1300</v>
      </c>
      <c r="I15" s="105" t="s">
        <v>1300</v>
      </c>
      <c r="J15" s="35" t="s">
        <v>18</v>
      </c>
      <c r="K15" s="35" t="s">
        <v>19</v>
      </c>
      <c r="L15" s="223">
        <v>1000</v>
      </c>
      <c r="M15" s="223">
        <v>280</v>
      </c>
      <c r="N15" s="35">
        <v>28.000000000000004</v>
      </c>
      <c r="O15" s="35" t="s">
        <v>63</v>
      </c>
      <c r="P15" s="105" t="s">
        <v>1300</v>
      </c>
      <c r="Q15" s="224">
        <v>2140</v>
      </c>
      <c r="R15" s="415" t="s">
        <v>24</v>
      </c>
      <c r="S15" s="105" t="s">
        <v>1300</v>
      </c>
      <c r="T15" s="105" t="s">
        <v>1300</v>
      </c>
      <c r="U15" s="105" t="s">
        <v>1300</v>
      </c>
      <c r="V15" s="206" t="s">
        <v>1417</v>
      </c>
    </row>
    <row r="16" spans="1:113" ht="79.5" customHeight="1">
      <c r="A16" s="37" t="s">
        <v>866</v>
      </c>
      <c r="B16" s="37" t="s">
        <v>807</v>
      </c>
      <c r="C16" s="105" t="s">
        <v>1300</v>
      </c>
      <c r="D16" s="105" t="s">
        <v>1300</v>
      </c>
      <c r="E16" s="206" t="s">
        <v>1289</v>
      </c>
      <c r="F16" s="206" t="s">
        <v>1289</v>
      </c>
      <c r="G16" s="105" t="s">
        <v>1300</v>
      </c>
      <c r="H16" s="105" t="s">
        <v>1300</v>
      </c>
      <c r="I16" s="105" t="s">
        <v>1300</v>
      </c>
      <c r="J16" s="100" t="s">
        <v>18</v>
      </c>
      <c r="K16" s="100" t="s">
        <v>19</v>
      </c>
      <c r="L16" s="212">
        <v>503</v>
      </c>
      <c r="M16" s="212">
        <v>503</v>
      </c>
      <c r="N16" s="35">
        <v>100</v>
      </c>
      <c r="O16" s="35" t="s">
        <v>63</v>
      </c>
      <c r="P16" s="105" t="s">
        <v>1300</v>
      </c>
      <c r="Q16" s="218">
        <v>3238</v>
      </c>
      <c r="R16" s="415" t="s">
        <v>24</v>
      </c>
      <c r="S16" s="105" t="s">
        <v>1300</v>
      </c>
      <c r="T16" s="105" t="s">
        <v>1300</v>
      </c>
      <c r="U16" s="105" t="s">
        <v>1300</v>
      </c>
      <c r="V16" s="35" t="s">
        <v>867</v>
      </c>
    </row>
    <row r="17" spans="1:23" ht="74.25" customHeight="1">
      <c r="A17" s="37" t="s">
        <v>48</v>
      </c>
      <c r="B17" s="37" t="s">
        <v>807</v>
      </c>
      <c r="C17" s="105" t="s">
        <v>1300</v>
      </c>
      <c r="D17" s="105" t="s">
        <v>1300</v>
      </c>
      <c r="E17" s="206" t="s">
        <v>1289</v>
      </c>
      <c r="F17" s="206" t="s">
        <v>1289</v>
      </c>
      <c r="G17" s="105" t="s">
        <v>1300</v>
      </c>
      <c r="H17" s="105" t="s">
        <v>1300</v>
      </c>
      <c r="I17" s="105" t="s">
        <v>1300</v>
      </c>
      <c r="J17" s="100" t="s">
        <v>18</v>
      </c>
      <c r="K17" s="100" t="s">
        <v>19</v>
      </c>
      <c r="L17" s="212">
        <v>2095</v>
      </c>
      <c r="M17" s="212">
        <v>2095</v>
      </c>
      <c r="N17" s="35">
        <v>100</v>
      </c>
      <c r="O17" s="35" t="s">
        <v>63</v>
      </c>
      <c r="P17" s="105" t="s">
        <v>1300</v>
      </c>
      <c r="Q17" s="218">
        <v>30513</v>
      </c>
      <c r="R17" s="415" t="s">
        <v>24</v>
      </c>
      <c r="S17" s="105" t="s">
        <v>1300</v>
      </c>
      <c r="T17" s="105" t="s">
        <v>1300</v>
      </c>
      <c r="U17" s="105" t="s">
        <v>1300</v>
      </c>
      <c r="V17" s="206" t="s">
        <v>1417</v>
      </c>
    </row>
    <row r="18" spans="1:23" ht="36">
      <c r="A18" s="37" t="s">
        <v>870</v>
      </c>
      <c r="B18" s="37" t="s">
        <v>807</v>
      </c>
      <c r="C18" s="206" t="s">
        <v>1289</v>
      </c>
      <c r="D18" s="206" t="s">
        <v>1289</v>
      </c>
      <c r="E18" s="206" t="s">
        <v>1289</v>
      </c>
      <c r="F18" s="206" t="s">
        <v>1289</v>
      </c>
      <c r="G18" s="206" t="s">
        <v>1289</v>
      </c>
      <c r="H18" s="206" t="s">
        <v>1418</v>
      </c>
      <c r="I18" s="217" t="s">
        <v>1289</v>
      </c>
      <c r="J18" s="100" t="s">
        <v>18</v>
      </c>
      <c r="K18" s="100" t="s">
        <v>19</v>
      </c>
      <c r="L18" s="212">
        <v>500</v>
      </c>
      <c r="M18" s="212">
        <v>500</v>
      </c>
      <c r="N18" s="35">
        <v>100</v>
      </c>
      <c r="O18" s="35" t="s">
        <v>63</v>
      </c>
      <c r="P18" s="35" t="s">
        <v>1300</v>
      </c>
      <c r="Q18" s="218">
        <v>2333</v>
      </c>
      <c r="R18" s="415" t="s">
        <v>24</v>
      </c>
      <c r="S18" s="90" t="s">
        <v>1300</v>
      </c>
      <c r="T18" s="206" t="s">
        <v>1417</v>
      </c>
      <c r="U18" s="206" t="s">
        <v>1417</v>
      </c>
      <c r="V18" s="206" t="s">
        <v>1417</v>
      </c>
    </row>
    <row r="19" spans="1:23" ht="60">
      <c r="A19" s="37" t="s">
        <v>873</v>
      </c>
      <c r="B19" s="37" t="s">
        <v>807</v>
      </c>
      <c r="C19" s="105" t="s">
        <v>1300</v>
      </c>
      <c r="D19" s="105" t="s">
        <v>1300</v>
      </c>
      <c r="E19" s="206" t="s">
        <v>1289</v>
      </c>
      <c r="F19" s="206" t="s">
        <v>1289</v>
      </c>
      <c r="G19" s="105" t="s">
        <v>1300</v>
      </c>
      <c r="H19" s="105" t="s">
        <v>1300</v>
      </c>
      <c r="I19" s="105" t="s">
        <v>1300</v>
      </c>
      <c r="J19" s="100" t="s">
        <v>18</v>
      </c>
      <c r="K19" s="100" t="s">
        <v>19</v>
      </c>
      <c r="L19" s="212">
        <v>510</v>
      </c>
      <c r="M19" s="212">
        <v>36</v>
      </c>
      <c r="N19" s="35">
        <v>7</v>
      </c>
      <c r="O19" s="35" t="s">
        <v>63</v>
      </c>
      <c r="P19" s="105" t="s">
        <v>1300</v>
      </c>
      <c r="Q19" s="218">
        <v>115</v>
      </c>
      <c r="R19" s="100" t="s">
        <v>210</v>
      </c>
      <c r="S19" s="105" t="s">
        <v>1300</v>
      </c>
      <c r="T19" s="105" t="s">
        <v>1300</v>
      </c>
      <c r="U19" s="105" t="s">
        <v>1300</v>
      </c>
      <c r="V19" s="206" t="s">
        <v>1417</v>
      </c>
      <c r="W19" s="22"/>
    </row>
    <row r="20" spans="1:23" ht="24">
      <c r="A20" s="37" t="s">
        <v>847</v>
      </c>
      <c r="B20" s="37" t="s">
        <v>807</v>
      </c>
      <c r="C20" s="35" t="s">
        <v>28</v>
      </c>
      <c r="D20" s="35" t="s">
        <v>849</v>
      </c>
      <c r="E20" s="206" t="s">
        <v>1289</v>
      </c>
      <c r="F20" s="206" t="s">
        <v>1289</v>
      </c>
      <c r="G20" s="35" t="s">
        <v>8</v>
      </c>
      <c r="H20" s="206" t="s">
        <v>1418</v>
      </c>
      <c r="I20" s="35" t="s">
        <v>14</v>
      </c>
      <c r="J20" s="100" t="s">
        <v>18</v>
      </c>
      <c r="K20" s="100" t="s">
        <v>883</v>
      </c>
      <c r="L20" s="212">
        <v>313</v>
      </c>
      <c r="M20" s="212">
        <v>19</v>
      </c>
      <c r="N20" s="35">
        <v>6</v>
      </c>
      <c r="O20" s="35" t="s">
        <v>63</v>
      </c>
      <c r="P20" s="90" t="s">
        <v>63</v>
      </c>
      <c r="Q20" s="212" t="s">
        <v>1469</v>
      </c>
      <c r="R20" s="100" t="s">
        <v>24</v>
      </c>
      <c r="S20" s="90" t="s">
        <v>25</v>
      </c>
      <c r="T20" s="100">
        <v>2014</v>
      </c>
      <c r="U20" s="206" t="s">
        <v>1417</v>
      </c>
      <c r="V20" s="35" t="s">
        <v>850</v>
      </c>
    </row>
    <row r="21" spans="1:23" ht="24">
      <c r="A21" s="37" t="s">
        <v>847</v>
      </c>
      <c r="B21" s="37" t="s">
        <v>807</v>
      </c>
      <c r="C21" s="35" t="s">
        <v>28</v>
      </c>
      <c r="D21" s="35" t="s">
        <v>849</v>
      </c>
      <c r="E21" s="206" t="s">
        <v>1289</v>
      </c>
      <c r="F21" s="206" t="s">
        <v>1289</v>
      </c>
      <c r="G21" s="35" t="s">
        <v>8</v>
      </c>
      <c r="H21" s="35" t="s">
        <v>836</v>
      </c>
      <c r="I21" s="35" t="s">
        <v>14</v>
      </c>
      <c r="J21" s="224" t="s">
        <v>18</v>
      </c>
      <c r="K21" s="35" t="s">
        <v>19</v>
      </c>
      <c r="L21" s="223">
        <v>289</v>
      </c>
      <c r="M21" s="223">
        <v>17</v>
      </c>
      <c r="N21" s="35">
        <v>6</v>
      </c>
      <c r="O21" s="35" t="s">
        <v>63</v>
      </c>
      <c r="P21" s="90" t="s">
        <v>63</v>
      </c>
      <c r="Q21" s="224">
        <v>111</v>
      </c>
      <c r="R21" s="35" t="s">
        <v>24</v>
      </c>
      <c r="S21" s="90" t="s">
        <v>25</v>
      </c>
      <c r="T21" s="94">
        <v>2014</v>
      </c>
      <c r="U21" s="206" t="s">
        <v>1417</v>
      </c>
      <c r="V21" s="35" t="s">
        <v>850</v>
      </c>
    </row>
    <row r="22" spans="1:23" ht="69" customHeight="1">
      <c r="A22" s="37" t="s">
        <v>856</v>
      </c>
      <c r="B22" s="37" t="s">
        <v>807</v>
      </c>
      <c r="C22" s="105" t="s">
        <v>1300</v>
      </c>
      <c r="D22" s="105" t="s">
        <v>1300</v>
      </c>
      <c r="E22" s="206" t="s">
        <v>1289</v>
      </c>
      <c r="F22" s="206" t="s">
        <v>1289</v>
      </c>
      <c r="G22" s="105" t="s">
        <v>1300</v>
      </c>
      <c r="H22" s="105" t="s">
        <v>1300</v>
      </c>
      <c r="I22" s="105" t="s">
        <v>1300</v>
      </c>
      <c r="J22" s="100" t="s">
        <v>18</v>
      </c>
      <c r="K22" s="100" t="s">
        <v>19</v>
      </c>
      <c r="L22" s="212">
        <v>803</v>
      </c>
      <c r="M22" s="212">
        <v>402</v>
      </c>
      <c r="N22" s="35">
        <v>50</v>
      </c>
      <c r="O22" s="35" t="s">
        <v>63</v>
      </c>
      <c r="P22" s="105" t="s">
        <v>1300</v>
      </c>
      <c r="Q22" s="218">
        <v>5072</v>
      </c>
      <c r="R22" s="100" t="s">
        <v>210</v>
      </c>
      <c r="S22" s="105" t="s">
        <v>1300</v>
      </c>
      <c r="T22" s="105" t="s">
        <v>1300</v>
      </c>
      <c r="U22" s="105" t="s">
        <v>1300</v>
      </c>
      <c r="V22" s="35" t="s">
        <v>1589</v>
      </c>
    </row>
    <row r="23" spans="1:23" ht="24">
      <c r="A23" s="37" t="s">
        <v>853</v>
      </c>
      <c r="B23" s="37" t="s">
        <v>807</v>
      </c>
      <c r="C23" s="98" t="s">
        <v>854</v>
      </c>
      <c r="D23" s="35" t="s">
        <v>855</v>
      </c>
      <c r="E23" s="206" t="s">
        <v>1289</v>
      </c>
      <c r="F23" s="206" t="s">
        <v>1289</v>
      </c>
      <c r="G23" s="100" t="s">
        <v>8</v>
      </c>
      <c r="H23" s="206" t="s">
        <v>1418</v>
      </c>
      <c r="I23" s="35" t="s">
        <v>13</v>
      </c>
      <c r="J23" s="218" t="s">
        <v>18</v>
      </c>
      <c r="K23" s="35" t="s">
        <v>19</v>
      </c>
      <c r="L23" s="212">
        <v>3520</v>
      </c>
      <c r="M23" s="212">
        <v>302</v>
      </c>
      <c r="N23" s="35">
        <v>9</v>
      </c>
      <c r="O23" s="35" t="s">
        <v>63</v>
      </c>
      <c r="P23" s="90" t="s">
        <v>63</v>
      </c>
      <c r="Q23" s="218">
        <v>437</v>
      </c>
      <c r="R23" s="100" t="s">
        <v>24</v>
      </c>
      <c r="S23" s="90" t="s">
        <v>25</v>
      </c>
      <c r="T23" s="206" t="s">
        <v>1417</v>
      </c>
      <c r="U23" s="206" t="s">
        <v>1417</v>
      </c>
      <c r="V23" s="35" t="s">
        <v>33</v>
      </c>
    </row>
    <row r="24" spans="1:23" ht="60">
      <c r="A24" s="37" t="s">
        <v>876</v>
      </c>
      <c r="B24" s="37" t="s">
        <v>807</v>
      </c>
      <c r="C24" s="105" t="s">
        <v>1300</v>
      </c>
      <c r="D24" s="105" t="s">
        <v>1300</v>
      </c>
      <c r="E24" s="206" t="s">
        <v>1289</v>
      </c>
      <c r="F24" s="119" t="s">
        <v>1299</v>
      </c>
      <c r="G24" s="105" t="s">
        <v>1300</v>
      </c>
      <c r="H24" s="105" t="s">
        <v>1300</v>
      </c>
      <c r="I24" s="105" t="s">
        <v>1300</v>
      </c>
      <c r="J24" s="35" t="s">
        <v>16</v>
      </c>
      <c r="K24" s="35" t="s">
        <v>19</v>
      </c>
      <c r="L24" s="223">
        <v>6140</v>
      </c>
      <c r="M24" s="223">
        <v>6140</v>
      </c>
      <c r="N24" s="35">
        <v>100</v>
      </c>
      <c r="O24" s="35" t="s">
        <v>63</v>
      </c>
      <c r="P24" s="105" t="s">
        <v>1300</v>
      </c>
      <c r="Q24" s="224">
        <v>33935</v>
      </c>
      <c r="R24" s="100" t="s">
        <v>210</v>
      </c>
      <c r="S24" s="105" t="s">
        <v>1300</v>
      </c>
      <c r="T24" s="105" t="s">
        <v>1300</v>
      </c>
      <c r="U24" s="105" t="s">
        <v>1300</v>
      </c>
      <c r="V24" s="35" t="s">
        <v>877</v>
      </c>
    </row>
    <row r="25" spans="1:23" ht="24">
      <c r="A25" s="37" t="s">
        <v>889</v>
      </c>
      <c r="B25" s="37" t="s">
        <v>807</v>
      </c>
      <c r="C25" s="206" t="s">
        <v>1289</v>
      </c>
      <c r="D25" s="206" t="s">
        <v>1289</v>
      </c>
      <c r="E25" s="206" t="s">
        <v>1289</v>
      </c>
      <c r="F25" s="206" t="s">
        <v>1289</v>
      </c>
      <c r="G25" s="206" t="s">
        <v>1289</v>
      </c>
      <c r="H25" s="206" t="s">
        <v>1418</v>
      </c>
      <c r="I25" s="217" t="s">
        <v>1289</v>
      </c>
      <c r="J25" s="217" t="s">
        <v>1289</v>
      </c>
      <c r="K25" s="100" t="s">
        <v>883</v>
      </c>
      <c r="L25" s="212">
        <v>82</v>
      </c>
      <c r="M25" s="212">
        <v>82</v>
      </c>
      <c r="N25" s="103">
        <v>100</v>
      </c>
      <c r="O25" s="35" t="s">
        <v>63</v>
      </c>
      <c r="P25" s="206" t="s">
        <v>1289</v>
      </c>
      <c r="Q25" s="212" t="s">
        <v>1480</v>
      </c>
      <c r="R25" s="206" t="s">
        <v>1289</v>
      </c>
      <c r="S25" s="206" t="s">
        <v>1289</v>
      </c>
      <c r="T25" s="206" t="s">
        <v>1289</v>
      </c>
      <c r="U25" s="206" t="s">
        <v>1417</v>
      </c>
      <c r="V25" s="206" t="s">
        <v>1417</v>
      </c>
    </row>
    <row r="26" spans="1:23" ht="60">
      <c r="A26" s="37" t="s">
        <v>860</v>
      </c>
      <c r="B26" s="37" t="s">
        <v>807</v>
      </c>
      <c r="C26" s="105" t="s">
        <v>1300</v>
      </c>
      <c r="D26" s="105" t="s">
        <v>1300</v>
      </c>
      <c r="E26" s="206" t="s">
        <v>1289</v>
      </c>
      <c r="F26" s="206" t="s">
        <v>1289</v>
      </c>
      <c r="G26" s="105" t="s">
        <v>1300</v>
      </c>
      <c r="H26" s="105" t="s">
        <v>1300</v>
      </c>
      <c r="I26" s="105" t="s">
        <v>1300</v>
      </c>
      <c r="J26" s="35" t="s">
        <v>18</v>
      </c>
      <c r="K26" s="35" t="s">
        <v>19</v>
      </c>
      <c r="L26" s="223">
        <v>1120</v>
      </c>
      <c r="M26" s="223">
        <v>728</v>
      </c>
      <c r="N26" s="35">
        <v>65</v>
      </c>
      <c r="O26" s="35" t="s">
        <v>63</v>
      </c>
      <c r="P26" s="105" t="s">
        <v>1300</v>
      </c>
      <c r="Q26" s="224">
        <v>8526</v>
      </c>
      <c r="R26" s="100" t="s">
        <v>210</v>
      </c>
      <c r="S26" s="105" t="s">
        <v>1300</v>
      </c>
      <c r="T26" s="105" t="s">
        <v>1300</v>
      </c>
      <c r="U26" s="105" t="s">
        <v>1300</v>
      </c>
      <c r="V26" s="206" t="s">
        <v>1417</v>
      </c>
    </row>
    <row r="27" spans="1:23" ht="48">
      <c r="A27" s="37" t="s">
        <v>834</v>
      </c>
      <c r="B27" s="37" t="s">
        <v>807</v>
      </c>
      <c r="C27" s="35" t="s">
        <v>28</v>
      </c>
      <c r="D27" s="35" t="s">
        <v>835</v>
      </c>
      <c r="E27" s="119" t="s">
        <v>1299</v>
      </c>
      <c r="F27" s="206" t="s">
        <v>1289</v>
      </c>
      <c r="G27" s="100" t="s">
        <v>8</v>
      </c>
      <c r="H27" s="35" t="s">
        <v>836</v>
      </c>
      <c r="I27" s="35" t="s">
        <v>14</v>
      </c>
      <c r="J27" s="218" t="s">
        <v>18</v>
      </c>
      <c r="K27" s="35" t="s">
        <v>19</v>
      </c>
      <c r="L27" s="212">
        <v>418</v>
      </c>
      <c r="M27" s="212">
        <v>418</v>
      </c>
      <c r="N27" s="35">
        <v>100</v>
      </c>
      <c r="O27" s="35" t="s">
        <v>63</v>
      </c>
      <c r="P27" s="90" t="s">
        <v>63</v>
      </c>
      <c r="Q27" s="218">
        <v>2682</v>
      </c>
      <c r="R27" s="100" t="s">
        <v>24</v>
      </c>
      <c r="S27" s="90" t="s">
        <v>25</v>
      </c>
      <c r="T27" s="100">
        <v>2014</v>
      </c>
      <c r="U27" s="100">
        <v>201</v>
      </c>
      <c r="V27" s="35" t="s">
        <v>837</v>
      </c>
    </row>
    <row r="28" spans="1:23" ht="24">
      <c r="A28" s="37" t="s">
        <v>822</v>
      </c>
      <c r="B28" s="37" t="s">
        <v>807</v>
      </c>
      <c r="C28" s="35" t="s">
        <v>28</v>
      </c>
      <c r="D28" s="35" t="s">
        <v>823</v>
      </c>
      <c r="E28" s="206" t="s">
        <v>1289</v>
      </c>
      <c r="F28" s="206" t="s">
        <v>1289</v>
      </c>
      <c r="G28" s="100" t="s">
        <v>10</v>
      </c>
      <c r="H28" s="35" t="s">
        <v>54</v>
      </c>
      <c r="I28" s="35" t="s">
        <v>14</v>
      </c>
      <c r="J28" s="218" t="s">
        <v>18</v>
      </c>
      <c r="K28" s="35" t="s">
        <v>19</v>
      </c>
      <c r="L28" s="212">
        <v>1433</v>
      </c>
      <c r="M28" s="212">
        <v>573</v>
      </c>
      <c r="N28" s="35">
        <v>40</v>
      </c>
      <c r="O28" s="35" t="s">
        <v>63</v>
      </c>
      <c r="P28" s="90" t="s">
        <v>63</v>
      </c>
      <c r="Q28" s="218">
        <v>7479</v>
      </c>
      <c r="R28" s="100" t="s">
        <v>24</v>
      </c>
      <c r="S28" s="100" t="s">
        <v>53</v>
      </c>
      <c r="T28" s="206" t="s">
        <v>1417</v>
      </c>
      <c r="U28" s="206" t="s">
        <v>1417</v>
      </c>
      <c r="V28" s="35" t="s">
        <v>29</v>
      </c>
    </row>
    <row r="29" spans="1:23" ht="60">
      <c r="A29" s="37" t="s">
        <v>858</v>
      </c>
      <c r="B29" s="37" t="s">
        <v>807</v>
      </c>
      <c r="C29" s="105" t="s">
        <v>1300</v>
      </c>
      <c r="D29" s="105" t="s">
        <v>1300</v>
      </c>
      <c r="E29" s="206" t="s">
        <v>1289</v>
      </c>
      <c r="F29" s="206" t="s">
        <v>1289</v>
      </c>
      <c r="G29" s="105" t="s">
        <v>1300</v>
      </c>
      <c r="H29" s="105" t="s">
        <v>1300</v>
      </c>
      <c r="I29" s="105" t="s">
        <v>1300</v>
      </c>
      <c r="J29" s="35" t="s">
        <v>18</v>
      </c>
      <c r="K29" s="35" t="s">
        <v>19</v>
      </c>
      <c r="L29" s="223">
        <v>144</v>
      </c>
      <c r="M29" s="223">
        <v>144</v>
      </c>
      <c r="N29" s="35">
        <v>100</v>
      </c>
      <c r="O29" s="35" t="s">
        <v>63</v>
      </c>
      <c r="P29" s="105" t="s">
        <v>1300</v>
      </c>
      <c r="Q29" s="224">
        <v>2277</v>
      </c>
      <c r="R29" s="100" t="s">
        <v>210</v>
      </c>
      <c r="S29" s="105" t="s">
        <v>1300</v>
      </c>
      <c r="T29" s="105" t="s">
        <v>1300</v>
      </c>
      <c r="U29" s="105" t="s">
        <v>1300</v>
      </c>
      <c r="V29" s="206" t="s">
        <v>1417</v>
      </c>
    </row>
    <row r="30" spans="1:23" ht="24">
      <c r="A30" s="37" t="s">
        <v>824</v>
      </c>
      <c r="B30" s="37" t="s">
        <v>807</v>
      </c>
      <c r="C30" s="35" t="s">
        <v>28</v>
      </c>
      <c r="D30" s="35" t="s">
        <v>55</v>
      </c>
      <c r="E30" s="206" t="s">
        <v>1289</v>
      </c>
      <c r="F30" s="206" t="s">
        <v>1289</v>
      </c>
      <c r="G30" s="100" t="s">
        <v>10</v>
      </c>
      <c r="H30" s="35" t="s">
        <v>226</v>
      </c>
      <c r="I30" s="35" t="s">
        <v>14</v>
      </c>
      <c r="J30" s="218" t="s">
        <v>18</v>
      </c>
      <c r="K30" s="35" t="s">
        <v>612</v>
      </c>
      <c r="L30" s="212">
        <v>29</v>
      </c>
      <c r="M30" s="212">
        <v>15.08</v>
      </c>
      <c r="N30" s="35">
        <v>52</v>
      </c>
      <c r="O30" s="35" t="s">
        <v>63</v>
      </c>
      <c r="P30" s="90" t="s">
        <v>63</v>
      </c>
      <c r="Q30" s="218">
        <v>73</v>
      </c>
      <c r="R30" s="100" t="s">
        <v>24</v>
      </c>
      <c r="S30" s="100" t="s">
        <v>53</v>
      </c>
      <c r="T30" s="206" t="s">
        <v>1417</v>
      </c>
      <c r="U30" s="206" t="s">
        <v>1417</v>
      </c>
      <c r="V30" s="35" t="s">
        <v>29</v>
      </c>
    </row>
    <row r="31" spans="1:23" ht="24">
      <c r="A31" s="37" t="s">
        <v>830</v>
      </c>
      <c r="B31" s="37" t="s">
        <v>807</v>
      </c>
      <c r="C31" s="35" t="s">
        <v>28</v>
      </c>
      <c r="D31" s="35" t="s">
        <v>831</v>
      </c>
      <c r="E31" s="206" t="s">
        <v>1289</v>
      </c>
      <c r="F31" s="206" t="s">
        <v>1289</v>
      </c>
      <c r="G31" s="100" t="s">
        <v>10</v>
      </c>
      <c r="H31" s="35" t="s">
        <v>54</v>
      </c>
      <c r="I31" s="35" t="s">
        <v>14</v>
      </c>
      <c r="J31" s="218" t="s">
        <v>18</v>
      </c>
      <c r="K31" s="35" t="s">
        <v>19</v>
      </c>
      <c r="L31" s="212">
        <v>926</v>
      </c>
      <c r="M31" s="212">
        <v>315</v>
      </c>
      <c r="N31" s="35">
        <v>34</v>
      </c>
      <c r="O31" s="35" t="s">
        <v>63</v>
      </c>
      <c r="P31" s="90" t="s">
        <v>63</v>
      </c>
      <c r="Q31" s="218">
        <v>3287</v>
      </c>
      <c r="R31" s="412" t="s">
        <v>24</v>
      </c>
      <c r="S31" s="100" t="s">
        <v>53</v>
      </c>
      <c r="T31" s="206" t="s">
        <v>1417</v>
      </c>
      <c r="U31" s="206" t="s">
        <v>1417</v>
      </c>
      <c r="V31" s="35" t="s">
        <v>29</v>
      </c>
    </row>
    <row r="32" spans="1:23" ht="24">
      <c r="A32" s="37" t="s">
        <v>828</v>
      </c>
      <c r="B32" s="37" t="s">
        <v>807</v>
      </c>
      <c r="C32" s="35" t="s">
        <v>28</v>
      </c>
      <c r="D32" s="35" t="s">
        <v>829</v>
      </c>
      <c r="E32" s="206" t="s">
        <v>1289</v>
      </c>
      <c r="F32" s="206" t="s">
        <v>1289</v>
      </c>
      <c r="G32" s="100" t="s">
        <v>10</v>
      </c>
      <c r="H32" s="35" t="s">
        <v>54</v>
      </c>
      <c r="I32" s="35" t="s">
        <v>14</v>
      </c>
      <c r="J32" s="218" t="s">
        <v>18</v>
      </c>
      <c r="K32" s="35" t="s">
        <v>19</v>
      </c>
      <c r="L32" s="212">
        <v>1598</v>
      </c>
      <c r="M32" s="212">
        <v>591</v>
      </c>
      <c r="N32" s="35">
        <v>37</v>
      </c>
      <c r="O32" s="35" t="s">
        <v>63</v>
      </c>
      <c r="P32" s="90" t="s">
        <v>63</v>
      </c>
      <c r="Q32" s="218">
        <v>8101</v>
      </c>
      <c r="R32" s="412" t="s">
        <v>24</v>
      </c>
      <c r="S32" s="100" t="s">
        <v>53</v>
      </c>
      <c r="T32" s="206" t="s">
        <v>1417</v>
      </c>
      <c r="U32" s="206" t="s">
        <v>1417</v>
      </c>
      <c r="V32" s="35" t="s">
        <v>29</v>
      </c>
    </row>
    <row r="33" spans="1:22" ht="24">
      <c r="A33" s="37" t="s">
        <v>832</v>
      </c>
      <c r="B33" s="37" t="s">
        <v>807</v>
      </c>
      <c r="C33" s="35" t="s">
        <v>28</v>
      </c>
      <c r="D33" s="35" t="s">
        <v>833</v>
      </c>
      <c r="E33" s="206" t="s">
        <v>1289</v>
      </c>
      <c r="F33" s="206" t="s">
        <v>1289</v>
      </c>
      <c r="G33" s="100" t="s">
        <v>10</v>
      </c>
      <c r="H33" s="35" t="s">
        <v>54</v>
      </c>
      <c r="I33" s="35" t="s">
        <v>14</v>
      </c>
      <c r="J33" s="218" t="s">
        <v>18</v>
      </c>
      <c r="K33" s="35" t="s">
        <v>612</v>
      </c>
      <c r="L33" s="212">
        <v>113</v>
      </c>
      <c r="M33" s="212">
        <v>77</v>
      </c>
      <c r="N33" s="35">
        <v>68</v>
      </c>
      <c r="O33" s="35" t="s">
        <v>63</v>
      </c>
      <c r="P33" s="90" t="s">
        <v>63</v>
      </c>
      <c r="Q33" s="218">
        <v>662</v>
      </c>
      <c r="R33" s="412" t="s">
        <v>24</v>
      </c>
      <c r="S33" s="100" t="s">
        <v>53</v>
      </c>
      <c r="T33" s="206" t="s">
        <v>1417</v>
      </c>
      <c r="U33" s="206" t="s">
        <v>1417</v>
      </c>
      <c r="V33" s="35" t="s">
        <v>29</v>
      </c>
    </row>
    <row r="34" spans="1:22" ht="24">
      <c r="A34" s="37" t="s">
        <v>825</v>
      </c>
      <c r="B34" s="37" t="s">
        <v>807</v>
      </c>
      <c r="C34" s="35" t="s">
        <v>28</v>
      </c>
      <c r="D34" s="35" t="s">
        <v>826</v>
      </c>
      <c r="E34" s="206" t="s">
        <v>1289</v>
      </c>
      <c r="F34" s="206" t="s">
        <v>1289</v>
      </c>
      <c r="G34" s="100" t="s">
        <v>10</v>
      </c>
      <c r="H34" s="35" t="s">
        <v>827</v>
      </c>
      <c r="I34" s="35" t="s">
        <v>14</v>
      </c>
      <c r="J34" s="218" t="s">
        <v>18</v>
      </c>
      <c r="K34" s="35" t="s">
        <v>19</v>
      </c>
      <c r="L34" s="212">
        <v>3800</v>
      </c>
      <c r="M34" s="212">
        <v>1520</v>
      </c>
      <c r="N34" s="35">
        <v>40</v>
      </c>
      <c r="O34" s="35" t="s">
        <v>63</v>
      </c>
      <c r="P34" s="90" t="s">
        <v>63</v>
      </c>
      <c r="Q34" s="218">
        <v>15164</v>
      </c>
      <c r="R34" s="412" t="s">
        <v>24</v>
      </c>
      <c r="S34" s="100" t="s">
        <v>53</v>
      </c>
      <c r="T34" s="206" t="s">
        <v>1417</v>
      </c>
      <c r="U34" s="206" t="s">
        <v>1417</v>
      </c>
      <c r="V34" s="35" t="s">
        <v>29</v>
      </c>
    </row>
    <row r="35" spans="1:22" ht="60">
      <c r="A35" s="37" t="s">
        <v>874</v>
      </c>
      <c r="B35" s="37" t="s">
        <v>807</v>
      </c>
      <c r="C35" s="105" t="s">
        <v>1300</v>
      </c>
      <c r="D35" s="105" t="s">
        <v>1300</v>
      </c>
      <c r="E35" s="206" t="s">
        <v>1289</v>
      </c>
      <c r="F35" s="206" t="s">
        <v>1289</v>
      </c>
      <c r="G35" s="105" t="s">
        <v>1300</v>
      </c>
      <c r="H35" s="105" t="s">
        <v>1300</v>
      </c>
      <c r="I35" s="105" t="s">
        <v>1300</v>
      </c>
      <c r="J35" s="100" t="s">
        <v>18</v>
      </c>
      <c r="K35" s="100" t="s">
        <v>19</v>
      </c>
      <c r="L35" s="212">
        <v>600</v>
      </c>
      <c r="M35" s="212">
        <v>360</v>
      </c>
      <c r="N35" s="35">
        <v>60</v>
      </c>
      <c r="O35" s="35" t="s">
        <v>63</v>
      </c>
      <c r="P35" s="105" t="s">
        <v>1300</v>
      </c>
      <c r="Q35" s="218">
        <v>7468</v>
      </c>
      <c r="R35" s="412" t="s">
        <v>210</v>
      </c>
      <c r="S35" s="105" t="s">
        <v>1300</v>
      </c>
      <c r="T35" s="105" t="s">
        <v>1300</v>
      </c>
      <c r="U35" s="105" t="s">
        <v>1300</v>
      </c>
      <c r="V35" s="206" t="s">
        <v>1417</v>
      </c>
    </row>
    <row r="36" spans="1:22" ht="60">
      <c r="A36" s="37" t="s">
        <v>859</v>
      </c>
      <c r="B36" s="37" t="s">
        <v>807</v>
      </c>
      <c r="C36" s="105" t="s">
        <v>1300</v>
      </c>
      <c r="D36" s="105" t="s">
        <v>1300</v>
      </c>
      <c r="E36" s="206" t="s">
        <v>1289</v>
      </c>
      <c r="F36" s="206" t="s">
        <v>1289</v>
      </c>
      <c r="G36" s="105" t="s">
        <v>1300</v>
      </c>
      <c r="H36" s="105" t="s">
        <v>1300</v>
      </c>
      <c r="I36" s="105" t="s">
        <v>1300</v>
      </c>
      <c r="J36" s="35" t="s">
        <v>18</v>
      </c>
      <c r="K36" s="35" t="s">
        <v>815</v>
      </c>
      <c r="L36" s="223">
        <v>13</v>
      </c>
      <c r="M36" s="223">
        <v>10</v>
      </c>
      <c r="N36" s="35">
        <v>77</v>
      </c>
      <c r="O36" s="35" t="s">
        <v>63</v>
      </c>
      <c r="P36" s="105" t="s">
        <v>1300</v>
      </c>
      <c r="Q36" s="224">
        <v>25</v>
      </c>
      <c r="R36" s="412" t="s">
        <v>210</v>
      </c>
      <c r="S36" s="105" t="s">
        <v>1300</v>
      </c>
      <c r="T36" s="105" t="s">
        <v>1300</v>
      </c>
      <c r="U36" s="105" t="s">
        <v>1300</v>
      </c>
      <c r="V36" s="206" t="s">
        <v>1417</v>
      </c>
    </row>
    <row r="37" spans="1:22" ht="24">
      <c r="A37" s="37" t="s">
        <v>820</v>
      </c>
      <c r="B37" s="37" t="s">
        <v>807</v>
      </c>
      <c r="C37" s="35" t="s">
        <v>28</v>
      </c>
      <c r="D37" s="35" t="s">
        <v>821</v>
      </c>
      <c r="E37" s="206" t="s">
        <v>1289</v>
      </c>
      <c r="F37" s="206" t="s">
        <v>1289</v>
      </c>
      <c r="G37" s="100" t="s">
        <v>9</v>
      </c>
      <c r="H37" s="206" t="s">
        <v>1418</v>
      </c>
      <c r="I37" s="35" t="s">
        <v>15</v>
      </c>
      <c r="J37" s="218" t="s">
        <v>18</v>
      </c>
      <c r="K37" s="35" t="s">
        <v>19</v>
      </c>
      <c r="L37" s="212">
        <v>30000</v>
      </c>
      <c r="M37" s="212">
        <v>990</v>
      </c>
      <c r="N37" s="35">
        <v>3</v>
      </c>
      <c r="O37" s="35" t="s">
        <v>63</v>
      </c>
      <c r="P37" s="90" t="s">
        <v>63</v>
      </c>
      <c r="Q37" s="218">
        <v>10091</v>
      </c>
      <c r="R37" s="412" t="s">
        <v>24</v>
      </c>
      <c r="S37" s="90" t="s">
        <v>25</v>
      </c>
      <c r="T37" s="206" t="s">
        <v>1417</v>
      </c>
      <c r="U37" s="206" t="s">
        <v>1417</v>
      </c>
      <c r="V37" s="35" t="s">
        <v>29</v>
      </c>
    </row>
    <row r="38" spans="1:22" ht="24">
      <c r="A38" s="37" t="s">
        <v>888</v>
      </c>
      <c r="B38" s="37" t="s">
        <v>807</v>
      </c>
      <c r="C38" s="35" t="s">
        <v>28</v>
      </c>
      <c r="D38" s="206" t="s">
        <v>1289</v>
      </c>
      <c r="E38" s="206" t="s">
        <v>1289</v>
      </c>
      <c r="F38" s="206" t="s">
        <v>1289</v>
      </c>
      <c r="G38" s="35" t="s">
        <v>8</v>
      </c>
      <c r="H38" s="206" t="s">
        <v>1418</v>
      </c>
      <c r="I38" s="35" t="s">
        <v>15</v>
      </c>
      <c r="J38" s="206" t="s">
        <v>1289</v>
      </c>
      <c r="K38" s="206" t="s">
        <v>1289</v>
      </c>
      <c r="L38" s="212">
        <v>1711</v>
      </c>
      <c r="M38" s="212">
        <v>432</v>
      </c>
      <c r="N38" s="35">
        <v>25</v>
      </c>
      <c r="O38" s="35" t="s">
        <v>63</v>
      </c>
      <c r="P38" s="206" t="s">
        <v>1289</v>
      </c>
      <c r="Q38" s="218">
        <v>864</v>
      </c>
      <c r="R38" s="253" t="s">
        <v>1289</v>
      </c>
      <c r="S38" s="100" t="s">
        <v>53</v>
      </c>
      <c r="T38" s="206" t="s">
        <v>1289</v>
      </c>
      <c r="U38" s="206" t="s">
        <v>1417</v>
      </c>
      <c r="V38" s="206" t="s">
        <v>1417</v>
      </c>
    </row>
    <row r="39" spans="1:22" ht="24">
      <c r="A39" s="35" t="s">
        <v>38</v>
      </c>
      <c r="B39" s="35" t="s">
        <v>807</v>
      </c>
      <c r="C39" s="35" t="s">
        <v>28</v>
      </c>
      <c r="D39" s="35" t="s">
        <v>808</v>
      </c>
      <c r="E39" s="206" t="s">
        <v>1289</v>
      </c>
      <c r="F39" s="206" t="s">
        <v>1289</v>
      </c>
      <c r="G39" s="35" t="s">
        <v>8</v>
      </c>
      <c r="H39" s="35" t="s">
        <v>39</v>
      </c>
      <c r="I39" s="35" t="s">
        <v>14</v>
      </c>
      <c r="J39" s="218" t="s">
        <v>18</v>
      </c>
      <c r="K39" s="35" t="s">
        <v>19</v>
      </c>
      <c r="L39" s="223">
        <v>9798</v>
      </c>
      <c r="M39" s="223">
        <v>4899</v>
      </c>
      <c r="N39" s="35">
        <v>50</v>
      </c>
      <c r="O39" s="35" t="s">
        <v>63</v>
      </c>
      <c r="P39" s="90" t="s">
        <v>63</v>
      </c>
      <c r="Q39" s="224">
        <v>36915</v>
      </c>
      <c r="R39" s="162" t="s">
        <v>24</v>
      </c>
      <c r="S39" s="90" t="s">
        <v>25</v>
      </c>
      <c r="T39" s="206" t="s">
        <v>1417</v>
      </c>
      <c r="U39" s="206" t="s">
        <v>1417</v>
      </c>
      <c r="V39" s="35" t="s">
        <v>29</v>
      </c>
    </row>
    <row r="40" spans="1:22" ht="45.75" customHeight="1">
      <c r="A40" s="37" t="s">
        <v>839</v>
      </c>
      <c r="B40" s="37" t="s">
        <v>807</v>
      </c>
      <c r="C40" s="35" t="s">
        <v>28</v>
      </c>
      <c r="D40" s="35" t="s">
        <v>34</v>
      </c>
      <c r="E40" s="206" t="s">
        <v>1289</v>
      </c>
      <c r="F40" s="206" t="s">
        <v>1289</v>
      </c>
      <c r="G40" s="100" t="s">
        <v>8</v>
      </c>
      <c r="H40" s="206" t="s">
        <v>1418</v>
      </c>
      <c r="I40" s="35" t="s">
        <v>14</v>
      </c>
      <c r="J40" s="218" t="s">
        <v>18</v>
      </c>
      <c r="K40" s="35" t="s">
        <v>19</v>
      </c>
      <c r="L40" s="212">
        <v>100</v>
      </c>
      <c r="M40" s="212">
        <v>50</v>
      </c>
      <c r="N40" s="35">
        <v>50</v>
      </c>
      <c r="O40" s="35" t="s">
        <v>63</v>
      </c>
      <c r="P40" s="90" t="s">
        <v>63</v>
      </c>
      <c r="Q40" s="218">
        <v>53</v>
      </c>
      <c r="R40" s="412" t="s">
        <v>24</v>
      </c>
      <c r="S40" s="35" t="s">
        <v>1447</v>
      </c>
      <c r="T40" s="100">
        <v>2014</v>
      </c>
      <c r="U40" s="206" t="s">
        <v>1417</v>
      </c>
      <c r="V40" s="35" t="s">
        <v>840</v>
      </c>
    </row>
    <row r="41" spans="1:22" ht="67.5" customHeight="1">
      <c r="A41" s="37" t="s">
        <v>891</v>
      </c>
      <c r="B41" s="37" t="s">
        <v>807</v>
      </c>
      <c r="C41" s="35" t="s">
        <v>60</v>
      </c>
      <c r="D41" s="98" t="s">
        <v>577</v>
      </c>
      <c r="E41" s="206" t="s">
        <v>1289</v>
      </c>
      <c r="F41" s="206" t="s">
        <v>1289</v>
      </c>
      <c r="G41" s="91" t="s">
        <v>12</v>
      </c>
      <c r="H41" s="206" t="s">
        <v>1418</v>
      </c>
      <c r="I41" s="35" t="s">
        <v>13</v>
      </c>
      <c r="J41" s="207" t="s">
        <v>16</v>
      </c>
      <c r="K41" s="207" t="s">
        <v>19</v>
      </c>
      <c r="L41" s="237">
        <v>14828</v>
      </c>
      <c r="M41" s="237">
        <v>13305</v>
      </c>
      <c r="N41" s="35">
        <v>90</v>
      </c>
      <c r="O41" s="212" t="s">
        <v>62</v>
      </c>
      <c r="P41" s="90" t="s">
        <v>63</v>
      </c>
      <c r="Q41" s="218">
        <v>79739.55</v>
      </c>
      <c r="R41" s="412" t="s">
        <v>24</v>
      </c>
      <c r="S41" s="90" t="s">
        <v>25</v>
      </c>
      <c r="T41" s="206" t="s">
        <v>1417</v>
      </c>
      <c r="U41" s="206" t="s">
        <v>1417</v>
      </c>
      <c r="V41" s="206" t="s">
        <v>1417</v>
      </c>
    </row>
    <row r="42" spans="1:22" ht="93.75" customHeight="1">
      <c r="A42" s="37" t="s">
        <v>892</v>
      </c>
      <c r="B42" s="37" t="s">
        <v>807</v>
      </c>
      <c r="C42" s="91" t="s">
        <v>60</v>
      </c>
      <c r="D42" s="98" t="s">
        <v>577</v>
      </c>
      <c r="E42" s="206" t="s">
        <v>1289</v>
      </c>
      <c r="F42" s="206" t="s">
        <v>1289</v>
      </c>
      <c r="G42" s="91" t="s">
        <v>12</v>
      </c>
      <c r="H42" s="98" t="s">
        <v>503</v>
      </c>
      <c r="I42" s="35" t="s">
        <v>13</v>
      </c>
      <c r="J42" s="207" t="s">
        <v>16</v>
      </c>
      <c r="K42" s="207" t="s">
        <v>19</v>
      </c>
      <c r="L42" s="237">
        <v>1077</v>
      </c>
      <c r="M42" s="237">
        <v>1045</v>
      </c>
      <c r="N42" s="35">
        <v>97</v>
      </c>
      <c r="O42" s="212" t="s">
        <v>62</v>
      </c>
      <c r="P42" s="90" t="s">
        <v>62</v>
      </c>
      <c r="Q42" s="218">
        <v>10281.56</v>
      </c>
      <c r="R42" s="412" t="s">
        <v>24</v>
      </c>
      <c r="S42" s="90" t="s">
        <v>37</v>
      </c>
      <c r="T42" s="206" t="s">
        <v>1417</v>
      </c>
      <c r="U42" s="206" t="s">
        <v>1417</v>
      </c>
      <c r="V42" s="206" t="s">
        <v>1417</v>
      </c>
    </row>
    <row r="43" spans="1:22" ht="59.25" customHeight="1">
      <c r="A43" s="57" t="s">
        <v>893</v>
      </c>
      <c r="B43" s="37" t="s">
        <v>807</v>
      </c>
      <c r="C43" s="105" t="s">
        <v>167</v>
      </c>
      <c r="D43" s="87" t="s">
        <v>894</v>
      </c>
      <c r="E43" s="206" t="s">
        <v>1289</v>
      </c>
      <c r="F43" s="206" t="s">
        <v>1289</v>
      </c>
      <c r="G43" s="91" t="s">
        <v>8</v>
      </c>
      <c r="H43" s="105" t="s">
        <v>1300</v>
      </c>
      <c r="I43" s="35" t="s">
        <v>13</v>
      </c>
      <c r="J43" s="207" t="s">
        <v>16</v>
      </c>
      <c r="K43" s="207" t="s">
        <v>19</v>
      </c>
      <c r="L43" s="279">
        <v>34881</v>
      </c>
      <c r="M43" s="279">
        <v>31597</v>
      </c>
      <c r="N43" s="223">
        <v>91</v>
      </c>
      <c r="O43" s="212" t="s">
        <v>62</v>
      </c>
      <c r="P43" s="212" t="s">
        <v>895</v>
      </c>
      <c r="Q43" s="61">
        <v>18706.88</v>
      </c>
      <c r="R43" s="412" t="s">
        <v>210</v>
      </c>
      <c r="S43" s="105" t="s">
        <v>1300</v>
      </c>
      <c r="T43" s="105" t="s">
        <v>1300</v>
      </c>
      <c r="U43" s="105" t="s">
        <v>1300</v>
      </c>
      <c r="V43" s="206" t="s">
        <v>1417</v>
      </c>
    </row>
    <row r="44" spans="1:22" ht="82.5" customHeight="1">
      <c r="A44" s="37" t="s">
        <v>868</v>
      </c>
      <c r="B44" s="37" t="s">
        <v>807</v>
      </c>
      <c r="C44" s="105" t="s">
        <v>1300</v>
      </c>
      <c r="D44" s="105" t="s">
        <v>1300</v>
      </c>
      <c r="E44" s="206" t="s">
        <v>1289</v>
      </c>
      <c r="F44" s="206" t="s">
        <v>1289</v>
      </c>
      <c r="G44" s="105" t="s">
        <v>1300</v>
      </c>
      <c r="H44" s="105" t="s">
        <v>1300</v>
      </c>
      <c r="I44" s="105" t="s">
        <v>1300</v>
      </c>
      <c r="J44" s="100" t="s">
        <v>18</v>
      </c>
      <c r="K44" s="100" t="s">
        <v>19</v>
      </c>
      <c r="L44" s="212">
        <v>1916</v>
      </c>
      <c r="M44" s="212">
        <v>996</v>
      </c>
      <c r="N44" s="35">
        <v>52</v>
      </c>
      <c r="O44" s="35" t="s">
        <v>63</v>
      </c>
      <c r="P44" s="105" t="s">
        <v>1300</v>
      </c>
      <c r="Q44" s="218">
        <v>12293</v>
      </c>
      <c r="R44" s="412" t="s">
        <v>210</v>
      </c>
      <c r="S44" s="105" t="s">
        <v>1300</v>
      </c>
      <c r="T44" s="105" t="s">
        <v>1300</v>
      </c>
      <c r="U44" s="105" t="s">
        <v>1300</v>
      </c>
      <c r="V44" s="35" t="s">
        <v>869</v>
      </c>
    </row>
    <row r="45" spans="1:22" ht="82.5" customHeight="1">
      <c r="A45" s="35" t="s">
        <v>40</v>
      </c>
      <c r="B45" s="35" t="s">
        <v>807</v>
      </c>
      <c r="C45" s="35" t="s">
        <v>28</v>
      </c>
      <c r="D45" s="35" t="s">
        <v>809</v>
      </c>
      <c r="E45" s="206" t="s">
        <v>1289</v>
      </c>
      <c r="F45" s="206" t="s">
        <v>1289</v>
      </c>
      <c r="G45" s="35" t="s">
        <v>12</v>
      </c>
      <c r="H45" s="35" t="s">
        <v>810</v>
      </c>
      <c r="I45" s="35" t="s">
        <v>14</v>
      </c>
      <c r="J45" s="218" t="s">
        <v>18</v>
      </c>
      <c r="K45" s="35" t="s">
        <v>19</v>
      </c>
      <c r="L45" s="223">
        <v>759</v>
      </c>
      <c r="M45" s="223">
        <v>251</v>
      </c>
      <c r="N45" s="35">
        <v>33</v>
      </c>
      <c r="O45" s="35" t="s">
        <v>63</v>
      </c>
      <c r="P45" s="90" t="s">
        <v>63</v>
      </c>
      <c r="Q45" s="224">
        <v>3050</v>
      </c>
      <c r="R45" s="162" t="s">
        <v>24</v>
      </c>
      <c r="S45" s="90" t="s">
        <v>25</v>
      </c>
      <c r="T45" s="206" t="s">
        <v>1417</v>
      </c>
      <c r="U45" s="206" t="s">
        <v>1417</v>
      </c>
      <c r="V45" s="35" t="s">
        <v>29</v>
      </c>
    </row>
    <row r="46" spans="1:22" ht="82.5" customHeight="1">
      <c r="A46" s="3" t="s">
        <v>58</v>
      </c>
      <c r="B46" s="37" t="s">
        <v>807</v>
      </c>
      <c r="C46" s="89" t="s">
        <v>28</v>
      </c>
      <c r="D46" s="254" t="s">
        <v>882</v>
      </c>
      <c r="E46" s="206" t="s">
        <v>1289</v>
      </c>
      <c r="F46" s="206" t="s">
        <v>1289</v>
      </c>
      <c r="G46" s="105" t="s">
        <v>8</v>
      </c>
      <c r="H46" s="206" t="s">
        <v>1418</v>
      </c>
      <c r="I46" s="35" t="s">
        <v>13</v>
      </c>
      <c r="J46" s="90" t="s">
        <v>18</v>
      </c>
      <c r="K46" s="90" t="s">
        <v>883</v>
      </c>
      <c r="L46" s="213">
        <v>19029</v>
      </c>
      <c r="M46" s="213">
        <v>2570</v>
      </c>
      <c r="N46" s="35">
        <v>14</v>
      </c>
      <c r="O46" s="35" t="s">
        <v>63</v>
      </c>
      <c r="P46" s="90" t="s">
        <v>63</v>
      </c>
      <c r="Q46" s="214" t="s">
        <v>1527</v>
      </c>
      <c r="R46" s="167" t="s">
        <v>24</v>
      </c>
      <c r="S46" s="90" t="s">
        <v>53</v>
      </c>
      <c r="T46" s="206" t="s">
        <v>1417</v>
      </c>
      <c r="U46" s="206" t="s">
        <v>1417</v>
      </c>
      <c r="V46" s="90" t="s">
        <v>33</v>
      </c>
    </row>
    <row r="47" spans="1:22" ht="60">
      <c r="A47" s="37" t="s">
        <v>861</v>
      </c>
      <c r="B47" s="37" t="s">
        <v>807</v>
      </c>
      <c r="C47" s="105" t="s">
        <v>1300</v>
      </c>
      <c r="D47" s="105" t="s">
        <v>1300</v>
      </c>
      <c r="E47" s="206" t="s">
        <v>1289</v>
      </c>
      <c r="F47" s="119" t="s">
        <v>1299</v>
      </c>
      <c r="G47" s="105" t="s">
        <v>1300</v>
      </c>
      <c r="H47" s="105" t="s">
        <v>1300</v>
      </c>
      <c r="I47" s="105" t="s">
        <v>1300</v>
      </c>
      <c r="J47" s="35" t="s">
        <v>18</v>
      </c>
      <c r="K47" s="35" t="s">
        <v>19</v>
      </c>
      <c r="L47" s="223">
        <v>13650</v>
      </c>
      <c r="M47" s="223">
        <v>3003</v>
      </c>
      <c r="N47" s="35">
        <v>22</v>
      </c>
      <c r="O47" s="35" t="s">
        <v>63</v>
      </c>
      <c r="P47" s="105" t="s">
        <v>1300</v>
      </c>
      <c r="Q47" s="224">
        <v>27892</v>
      </c>
      <c r="R47" s="412" t="s">
        <v>210</v>
      </c>
      <c r="S47" s="105" t="s">
        <v>1300</v>
      </c>
      <c r="T47" s="105" t="s">
        <v>1300</v>
      </c>
      <c r="U47" s="105" t="s">
        <v>1300</v>
      </c>
      <c r="V47" s="35" t="s">
        <v>862</v>
      </c>
    </row>
    <row r="48" spans="1:22" ht="60">
      <c r="A48" s="37" t="s">
        <v>890</v>
      </c>
      <c r="B48" s="37" t="s">
        <v>807</v>
      </c>
      <c r="C48" s="105" t="s">
        <v>1300</v>
      </c>
      <c r="D48" s="105" t="s">
        <v>1300</v>
      </c>
      <c r="E48" s="206" t="s">
        <v>1289</v>
      </c>
      <c r="F48" s="206" t="s">
        <v>1289</v>
      </c>
      <c r="G48" s="105" t="s">
        <v>1300</v>
      </c>
      <c r="H48" s="105" t="s">
        <v>1300</v>
      </c>
      <c r="I48" s="105" t="s">
        <v>1300</v>
      </c>
      <c r="J48" s="100" t="s">
        <v>18</v>
      </c>
      <c r="K48" s="100" t="s">
        <v>883</v>
      </c>
      <c r="L48" s="212">
        <v>5047</v>
      </c>
      <c r="M48" s="212">
        <v>3230</v>
      </c>
      <c r="N48" s="35">
        <v>64</v>
      </c>
      <c r="O48" s="35" t="s">
        <v>63</v>
      </c>
      <c r="P48" s="105" t="s">
        <v>1300</v>
      </c>
      <c r="Q48" s="212" t="s">
        <v>1533</v>
      </c>
      <c r="R48" s="412" t="s">
        <v>210</v>
      </c>
      <c r="S48" s="105" t="s">
        <v>1300</v>
      </c>
      <c r="T48" s="105" t="s">
        <v>1300</v>
      </c>
      <c r="U48" s="105" t="s">
        <v>1300</v>
      </c>
      <c r="V48" s="206" t="s">
        <v>1417</v>
      </c>
    </row>
    <row r="49" spans="1:22" ht="60">
      <c r="A49" s="37" t="s">
        <v>872</v>
      </c>
      <c r="B49" s="37" t="s">
        <v>807</v>
      </c>
      <c r="C49" s="105" t="s">
        <v>1300</v>
      </c>
      <c r="D49" s="105" t="s">
        <v>1300</v>
      </c>
      <c r="E49" s="206" t="s">
        <v>1289</v>
      </c>
      <c r="F49" s="206" t="s">
        <v>1289</v>
      </c>
      <c r="G49" s="105" t="s">
        <v>1300</v>
      </c>
      <c r="H49" s="105" t="s">
        <v>1300</v>
      </c>
      <c r="I49" s="105" t="s">
        <v>1300</v>
      </c>
      <c r="J49" s="100" t="s">
        <v>18</v>
      </c>
      <c r="K49" s="100" t="s">
        <v>19</v>
      </c>
      <c r="L49" s="212">
        <v>300</v>
      </c>
      <c r="M49" s="212">
        <v>24</v>
      </c>
      <c r="N49" s="35">
        <v>8</v>
      </c>
      <c r="O49" s="35" t="s">
        <v>63</v>
      </c>
      <c r="P49" s="105" t="s">
        <v>1300</v>
      </c>
      <c r="Q49" s="218">
        <v>231</v>
      </c>
      <c r="R49" s="412" t="s">
        <v>210</v>
      </c>
      <c r="S49" s="105" t="s">
        <v>1300</v>
      </c>
      <c r="T49" s="105" t="s">
        <v>1300</v>
      </c>
      <c r="U49" s="105" t="s">
        <v>1300</v>
      </c>
      <c r="V49" s="206" t="s">
        <v>1417</v>
      </c>
    </row>
    <row r="50" spans="1:22" ht="24">
      <c r="A50" s="3" t="s">
        <v>49</v>
      </c>
      <c r="B50" s="37" t="s">
        <v>807</v>
      </c>
      <c r="C50" s="90" t="s">
        <v>28</v>
      </c>
      <c r="D50" s="90" t="s">
        <v>50</v>
      </c>
      <c r="E50" s="206" t="s">
        <v>1289</v>
      </c>
      <c r="F50" s="206" t="s">
        <v>1289</v>
      </c>
      <c r="G50" s="90" t="s">
        <v>8</v>
      </c>
      <c r="H50" s="206" t="s">
        <v>1418</v>
      </c>
      <c r="I50" s="35" t="s">
        <v>770</v>
      </c>
      <c r="J50" s="90" t="s">
        <v>18</v>
      </c>
      <c r="K50" s="90" t="s">
        <v>881</v>
      </c>
      <c r="L50" s="213">
        <v>3685</v>
      </c>
      <c r="M50" s="213">
        <v>1749</v>
      </c>
      <c r="N50" s="35">
        <v>47</v>
      </c>
      <c r="O50" s="35" t="s">
        <v>63</v>
      </c>
      <c r="P50" s="90" t="s">
        <v>63</v>
      </c>
      <c r="Q50" s="213" t="s">
        <v>51</v>
      </c>
      <c r="R50" s="167" t="s">
        <v>24</v>
      </c>
      <c r="S50" s="90" t="s">
        <v>53</v>
      </c>
      <c r="T50" s="206" t="s">
        <v>1417</v>
      </c>
      <c r="U50" s="206" t="s">
        <v>1417</v>
      </c>
      <c r="V50" s="90" t="s">
        <v>29</v>
      </c>
    </row>
    <row r="51" spans="1:22" ht="24">
      <c r="A51" s="3" t="s">
        <v>59</v>
      </c>
      <c r="B51" s="37" t="s">
        <v>807</v>
      </c>
      <c r="C51" s="89" t="s">
        <v>28</v>
      </c>
      <c r="D51" s="254" t="s">
        <v>882</v>
      </c>
      <c r="E51" s="206" t="s">
        <v>1289</v>
      </c>
      <c r="F51" s="206" t="s">
        <v>1289</v>
      </c>
      <c r="G51" s="105" t="s">
        <v>8</v>
      </c>
      <c r="H51" s="206" t="s">
        <v>1418</v>
      </c>
      <c r="I51" s="35" t="s">
        <v>13</v>
      </c>
      <c r="J51" s="90" t="s">
        <v>18</v>
      </c>
      <c r="K51" s="90" t="s">
        <v>883</v>
      </c>
      <c r="L51" s="213">
        <v>7200</v>
      </c>
      <c r="M51" s="213">
        <v>320</v>
      </c>
      <c r="N51" s="35">
        <v>4</v>
      </c>
      <c r="O51" s="35" t="s">
        <v>63</v>
      </c>
      <c r="P51" s="90" t="s">
        <v>63</v>
      </c>
      <c r="Q51" s="214" t="s">
        <v>1549</v>
      </c>
      <c r="R51" s="167" t="s">
        <v>24</v>
      </c>
      <c r="S51" s="90" t="s">
        <v>53</v>
      </c>
      <c r="T51" s="206" t="s">
        <v>1417</v>
      </c>
      <c r="U51" s="206" t="s">
        <v>1417</v>
      </c>
      <c r="V51" s="90" t="s">
        <v>33</v>
      </c>
    </row>
    <row r="52" spans="1:22" s="189" customFormat="1" ht="24">
      <c r="A52" s="37" t="s">
        <v>41</v>
      </c>
      <c r="B52" s="37" t="s">
        <v>807</v>
      </c>
      <c r="C52" s="35" t="s">
        <v>23</v>
      </c>
      <c r="D52" s="100" t="s">
        <v>838</v>
      </c>
      <c r="E52" s="206" t="s">
        <v>1289</v>
      </c>
      <c r="F52" s="206" t="s">
        <v>1289</v>
      </c>
      <c r="G52" s="100" t="s">
        <v>8</v>
      </c>
      <c r="H52" s="206" t="s">
        <v>1418</v>
      </c>
      <c r="I52" s="35" t="s">
        <v>15</v>
      </c>
      <c r="J52" s="218" t="s">
        <v>16</v>
      </c>
      <c r="K52" s="35" t="s">
        <v>612</v>
      </c>
      <c r="L52" s="212">
        <v>203</v>
      </c>
      <c r="M52" s="212">
        <v>201</v>
      </c>
      <c r="N52" s="35">
        <v>99</v>
      </c>
      <c r="O52" s="35" t="s">
        <v>63</v>
      </c>
      <c r="P52" s="90" t="s">
        <v>63</v>
      </c>
      <c r="Q52" s="218">
        <v>9520</v>
      </c>
      <c r="R52" s="412" t="s">
        <v>24</v>
      </c>
      <c r="S52" s="90" t="s">
        <v>25</v>
      </c>
      <c r="T52" s="206" t="s">
        <v>1417</v>
      </c>
      <c r="U52" s="206" t="s">
        <v>1417</v>
      </c>
      <c r="V52" s="35">
        <v>2089437231</v>
      </c>
    </row>
    <row r="53" spans="1:22" s="189" customFormat="1" ht="24">
      <c r="A53" s="37" t="s">
        <v>816</v>
      </c>
      <c r="B53" s="37" t="s">
        <v>807</v>
      </c>
      <c r="C53" s="35" t="s">
        <v>28</v>
      </c>
      <c r="D53" s="35" t="s">
        <v>42</v>
      </c>
      <c r="E53" s="206" t="s">
        <v>1289</v>
      </c>
      <c r="F53" s="206" t="s">
        <v>1289</v>
      </c>
      <c r="G53" s="35" t="s">
        <v>9</v>
      </c>
      <c r="H53" s="35" t="s">
        <v>817</v>
      </c>
      <c r="I53" s="35" t="s">
        <v>818</v>
      </c>
      <c r="J53" s="218" t="s">
        <v>18</v>
      </c>
      <c r="K53" s="35" t="s">
        <v>19</v>
      </c>
      <c r="L53" s="223">
        <v>320</v>
      </c>
      <c r="M53" s="223">
        <v>170</v>
      </c>
      <c r="N53" s="35">
        <v>53</v>
      </c>
      <c r="O53" s="35" t="s">
        <v>63</v>
      </c>
      <c r="P53" s="90" t="s">
        <v>63</v>
      </c>
      <c r="Q53" s="224">
        <v>907</v>
      </c>
      <c r="R53" s="162" t="s">
        <v>24</v>
      </c>
      <c r="S53" s="94" t="s">
        <v>1422</v>
      </c>
      <c r="T53" s="206" t="s">
        <v>1417</v>
      </c>
      <c r="U53" s="35">
        <v>2014</v>
      </c>
      <c r="V53" s="35" t="s">
        <v>29</v>
      </c>
    </row>
    <row r="54" spans="1:22" s="189" customFormat="1" ht="24">
      <c r="A54" s="37" t="s">
        <v>819</v>
      </c>
      <c r="B54" s="37" t="s">
        <v>807</v>
      </c>
      <c r="C54" s="35" t="s">
        <v>28</v>
      </c>
      <c r="D54" s="35" t="s">
        <v>43</v>
      </c>
      <c r="E54" s="206" t="s">
        <v>1289</v>
      </c>
      <c r="F54" s="206" t="s">
        <v>1289</v>
      </c>
      <c r="G54" s="35" t="s">
        <v>8</v>
      </c>
      <c r="H54" s="35" t="s">
        <v>44</v>
      </c>
      <c r="I54" s="35" t="s">
        <v>14</v>
      </c>
      <c r="J54" s="218" t="s">
        <v>18</v>
      </c>
      <c r="K54" s="35" t="s">
        <v>19</v>
      </c>
      <c r="L54" s="223">
        <v>4000</v>
      </c>
      <c r="M54" s="223">
        <v>4000</v>
      </c>
      <c r="N54" s="35">
        <v>100</v>
      </c>
      <c r="O54" s="35" t="s">
        <v>63</v>
      </c>
      <c r="P54" s="90" t="s">
        <v>63</v>
      </c>
      <c r="Q54" s="224">
        <v>32858</v>
      </c>
      <c r="R54" s="162" t="s">
        <v>24</v>
      </c>
      <c r="S54" s="35" t="s">
        <v>1447</v>
      </c>
      <c r="T54" s="206" t="s">
        <v>1417</v>
      </c>
      <c r="U54" s="35">
        <v>2014</v>
      </c>
      <c r="V54" s="35" t="s">
        <v>29</v>
      </c>
    </row>
    <row r="55" spans="1:22" s="189" customFormat="1" ht="60">
      <c r="A55" s="37" t="s">
        <v>878</v>
      </c>
      <c r="B55" s="37" t="s">
        <v>807</v>
      </c>
      <c r="C55" s="105" t="s">
        <v>1300</v>
      </c>
      <c r="D55" s="105" t="s">
        <v>1300</v>
      </c>
      <c r="E55" s="206" t="s">
        <v>1289</v>
      </c>
      <c r="F55" s="206" t="s">
        <v>1289</v>
      </c>
      <c r="G55" s="105" t="s">
        <v>1300</v>
      </c>
      <c r="H55" s="105" t="s">
        <v>1300</v>
      </c>
      <c r="I55" s="105" t="s">
        <v>1300</v>
      </c>
      <c r="J55" s="35" t="s">
        <v>18</v>
      </c>
      <c r="K55" s="35" t="s">
        <v>19</v>
      </c>
      <c r="L55" s="223">
        <v>100</v>
      </c>
      <c r="M55" s="223">
        <v>65</v>
      </c>
      <c r="N55" s="35">
        <v>65</v>
      </c>
      <c r="O55" s="35" t="s">
        <v>63</v>
      </c>
      <c r="P55" s="105" t="s">
        <v>1300</v>
      </c>
      <c r="Q55" s="224">
        <v>964</v>
      </c>
      <c r="R55" s="412" t="s">
        <v>210</v>
      </c>
      <c r="S55" s="105" t="s">
        <v>1300</v>
      </c>
      <c r="T55" s="105" t="s">
        <v>1300</v>
      </c>
      <c r="U55" s="105" t="s">
        <v>1300</v>
      </c>
      <c r="V55" s="206" t="s">
        <v>1417</v>
      </c>
    </row>
    <row r="56" spans="1:22" s="189" customFormat="1" ht="24">
      <c r="A56" s="3" t="s">
        <v>884</v>
      </c>
      <c r="B56" s="37" t="s">
        <v>807</v>
      </c>
      <c r="C56" s="89" t="s">
        <v>27</v>
      </c>
      <c r="D56" s="254" t="s">
        <v>885</v>
      </c>
      <c r="E56" s="206" t="s">
        <v>1289</v>
      </c>
      <c r="F56" s="206" t="s">
        <v>1289</v>
      </c>
      <c r="G56" s="35" t="s">
        <v>970</v>
      </c>
      <c r="H56" s="206" t="s">
        <v>1418</v>
      </c>
      <c r="I56" s="35" t="s">
        <v>886</v>
      </c>
      <c r="J56" s="90" t="s">
        <v>18</v>
      </c>
      <c r="K56" s="90" t="s">
        <v>883</v>
      </c>
      <c r="L56" s="213">
        <v>23590</v>
      </c>
      <c r="M56" s="213">
        <v>6605</v>
      </c>
      <c r="N56" s="35">
        <v>28</v>
      </c>
      <c r="O56" s="35" t="s">
        <v>63</v>
      </c>
      <c r="P56" s="90" t="s">
        <v>63</v>
      </c>
      <c r="Q56" s="214" t="s">
        <v>1564</v>
      </c>
      <c r="R56" s="167" t="s">
        <v>24</v>
      </c>
      <c r="S56" s="90" t="s">
        <v>53</v>
      </c>
      <c r="T56" s="206" t="s">
        <v>1417</v>
      </c>
      <c r="U56" s="206" t="s">
        <v>1417</v>
      </c>
      <c r="V56" s="206" t="s">
        <v>1417</v>
      </c>
    </row>
    <row r="57" spans="1:22" s="189" customFormat="1" ht="60">
      <c r="A57" s="37" t="s">
        <v>879</v>
      </c>
      <c r="B57" s="37" t="s">
        <v>807</v>
      </c>
      <c r="C57" s="105" t="s">
        <v>1300</v>
      </c>
      <c r="D57" s="105" t="s">
        <v>1300</v>
      </c>
      <c r="E57" s="206" t="s">
        <v>1289</v>
      </c>
      <c r="F57" s="206" t="s">
        <v>1289</v>
      </c>
      <c r="G57" s="105" t="s">
        <v>1300</v>
      </c>
      <c r="H57" s="105" t="s">
        <v>1300</v>
      </c>
      <c r="I57" s="105" t="s">
        <v>1300</v>
      </c>
      <c r="J57" s="35" t="s">
        <v>18</v>
      </c>
      <c r="K57" s="35" t="s">
        <v>19</v>
      </c>
      <c r="L57" s="223">
        <v>50</v>
      </c>
      <c r="M57" s="223">
        <v>25</v>
      </c>
      <c r="N57" s="35">
        <v>50</v>
      </c>
      <c r="O57" s="35" t="s">
        <v>63</v>
      </c>
      <c r="P57" s="105" t="s">
        <v>1300</v>
      </c>
      <c r="Q57" s="224">
        <v>765</v>
      </c>
      <c r="R57" s="412" t="s">
        <v>210</v>
      </c>
      <c r="S57" s="105" t="s">
        <v>1300</v>
      </c>
      <c r="T57" s="105" t="s">
        <v>1300</v>
      </c>
      <c r="U57" s="105" t="s">
        <v>1300</v>
      </c>
      <c r="V57" s="35" t="s">
        <v>880</v>
      </c>
    </row>
    <row r="58" spans="1:22" s="189" customFormat="1" ht="48">
      <c r="A58" s="37" t="s">
        <v>843</v>
      </c>
      <c r="B58" s="37" t="s">
        <v>807</v>
      </c>
      <c r="C58" s="35" t="s">
        <v>845</v>
      </c>
      <c r="D58" s="35" t="s">
        <v>1583</v>
      </c>
      <c r="E58" s="206" t="s">
        <v>1289</v>
      </c>
      <c r="F58" s="206" t="s">
        <v>1289</v>
      </c>
      <c r="G58" s="100" t="s">
        <v>8</v>
      </c>
      <c r="H58" s="35" t="s">
        <v>836</v>
      </c>
      <c r="I58" s="35" t="s">
        <v>15</v>
      </c>
      <c r="J58" s="218" t="s">
        <v>18</v>
      </c>
      <c r="K58" s="35" t="s">
        <v>19</v>
      </c>
      <c r="L58" s="212">
        <v>763</v>
      </c>
      <c r="M58" s="212">
        <v>145</v>
      </c>
      <c r="N58" s="35">
        <v>19</v>
      </c>
      <c r="O58" s="212" t="s">
        <v>62</v>
      </c>
      <c r="P58" s="90" t="s">
        <v>63</v>
      </c>
      <c r="Q58" s="218">
        <v>1144.6570253999998</v>
      </c>
      <c r="R58" s="412" t="s">
        <v>24</v>
      </c>
      <c r="S58" s="90" t="s">
        <v>25</v>
      </c>
      <c r="T58" s="94">
        <v>2014</v>
      </c>
      <c r="U58" s="206" t="s">
        <v>1417</v>
      </c>
      <c r="V58" s="35" t="s">
        <v>846</v>
      </c>
    </row>
    <row r="59" spans="1:22" s="189" customFormat="1" ht="60">
      <c r="A59" s="37" t="s">
        <v>863</v>
      </c>
      <c r="B59" s="37" t="s">
        <v>807</v>
      </c>
      <c r="C59" s="105" t="s">
        <v>1300</v>
      </c>
      <c r="D59" s="105" t="s">
        <v>1300</v>
      </c>
      <c r="E59" s="206" t="s">
        <v>1289</v>
      </c>
      <c r="F59" s="119" t="s">
        <v>1299</v>
      </c>
      <c r="G59" s="105" t="s">
        <v>1300</v>
      </c>
      <c r="H59" s="105" t="s">
        <v>1300</v>
      </c>
      <c r="I59" s="105" t="s">
        <v>1300</v>
      </c>
      <c r="J59" s="35" t="s">
        <v>18</v>
      </c>
      <c r="K59" s="35" t="s">
        <v>19</v>
      </c>
      <c r="L59" s="223">
        <v>601</v>
      </c>
      <c r="M59" s="223">
        <v>373</v>
      </c>
      <c r="N59" s="35">
        <v>62</v>
      </c>
      <c r="O59" s="35" t="s">
        <v>63</v>
      </c>
      <c r="P59" s="105" t="s">
        <v>1300</v>
      </c>
      <c r="Q59" s="224">
        <v>4707</v>
      </c>
      <c r="R59" s="412" t="s">
        <v>210</v>
      </c>
      <c r="S59" s="105" t="s">
        <v>1300</v>
      </c>
      <c r="T59" s="105" t="s">
        <v>1300</v>
      </c>
      <c r="U59" s="105" t="s">
        <v>1300</v>
      </c>
      <c r="V59" s="206" t="s">
        <v>1417</v>
      </c>
    </row>
    <row r="60" spans="1:22" s="189" customFormat="1" ht="60">
      <c r="A60" s="37" t="s">
        <v>875</v>
      </c>
      <c r="B60" s="37" t="s">
        <v>807</v>
      </c>
      <c r="C60" s="105" t="s">
        <v>1300</v>
      </c>
      <c r="D60" s="105" t="s">
        <v>1300</v>
      </c>
      <c r="E60" s="206" t="s">
        <v>1289</v>
      </c>
      <c r="F60" s="206" t="s">
        <v>1289</v>
      </c>
      <c r="G60" s="105" t="s">
        <v>1300</v>
      </c>
      <c r="H60" s="105" t="s">
        <v>1300</v>
      </c>
      <c r="I60" s="105" t="s">
        <v>1300</v>
      </c>
      <c r="J60" s="100" t="s">
        <v>18</v>
      </c>
      <c r="K60" s="100" t="s">
        <v>19</v>
      </c>
      <c r="L60" s="212">
        <v>132</v>
      </c>
      <c r="M60" s="212">
        <v>132</v>
      </c>
      <c r="N60" s="35">
        <v>100</v>
      </c>
      <c r="O60" s="35" t="s">
        <v>63</v>
      </c>
      <c r="P60" s="105" t="s">
        <v>1300</v>
      </c>
      <c r="Q60" s="218">
        <v>635</v>
      </c>
      <c r="R60" s="412" t="s">
        <v>210</v>
      </c>
      <c r="S60" s="105" t="s">
        <v>1300</v>
      </c>
      <c r="T60" s="105" t="s">
        <v>1300</v>
      </c>
      <c r="U60" s="105" t="s">
        <v>1300</v>
      </c>
      <c r="V60" s="206" t="s">
        <v>1417</v>
      </c>
    </row>
  </sheetData>
  <protectedRanges>
    <protectedRange sqref="T17" name="Range2_3_3_1"/>
    <protectedRange sqref="T7:T16 U7 U10:U16 T18:U18 T20:U24 U19" name="Range1_3_4_1"/>
  </protectedRanges>
  <dataConsolidate/>
  <mergeCells count="1">
    <mergeCell ref="C2:E4"/>
  </mergeCells>
  <conditionalFormatting sqref="E47 T12 E19:G19 E20:F21 T28:T29 J27:J31 E27:E30 E32:E35 D37:D38 T41:T42 E41:F42 E48:F51 J11:K11 S16:S18 S20:S21 S31:S32 S27:S28 F7:F18 T18 S24:S25 S23:T24 T33:T37 E36:F37 S44:S46 F21:F50 S49:S50">
    <cfRule type="expression" dxfId="36" priority="30" stopIfTrue="1">
      <formula>#REF!="C"</formula>
    </cfRule>
  </conditionalFormatting>
  <conditionalFormatting sqref="E18:F19 F7:F17 F20:F31 F60 F43">
    <cfRule type="expression" dxfId="35" priority="12" stopIfTrue="1">
      <formula>#REF!="C"</formula>
    </cfRule>
  </conditionalFormatting>
  <conditionalFormatting sqref="E18:F19 F7:F17 F20:F31 F43 F60">
    <cfRule type="expression" dxfId="33" priority="11" stopIfTrue="1">
      <formula>#REF!="C"</formula>
    </cfRule>
  </conditionalFormatting>
  <conditionalFormatting sqref="T60 F7 F32:F42 F44:F59">
    <cfRule type="expression" dxfId="31" priority="10" stopIfTrue="1">
      <formula>#REF!="C"</formula>
    </cfRule>
  </conditionalFormatting>
  <conditionalFormatting sqref="G32">
    <cfRule type="expression" dxfId="29" priority="9" stopIfTrue="1">
      <formula>#REF!="C"</formula>
    </cfRule>
  </conditionalFormatting>
  <conditionalFormatting sqref="G32">
    <cfRule type="expression" dxfId="27" priority="8" stopIfTrue="1">
      <formula>#REF!="C"</formula>
    </cfRule>
  </conditionalFormatting>
  <conditionalFormatting sqref="G32">
    <cfRule type="expression" dxfId="25" priority="7" stopIfTrue="1">
      <formula>#REF!="C"</formula>
    </cfRule>
  </conditionalFormatting>
  <conditionalFormatting sqref="J58">
    <cfRule type="expression" dxfId="23" priority="6" stopIfTrue="1">
      <formula>#REF!="C"</formula>
    </cfRule>
  </conditionalFormatting>
  <conditionalFormatting sqref="J58">
    <cfRule type="expression" dxfId="21" priority="5" stopIfTrue="1">
      <formula>#REF!="C"</formula>
    </cfRule>
  </conditionalFormatting>
  <conditionalFormatting sqref="J58">
    <cfRule type="expression" dxfId="19" priority="4" stopIfTrue="1">
      <formula>#REF!="C"</formula>
    </cfRule>
  </conditionalFormatting>
  <conditionalFormatting sqref="K58">
    <cfRule type="expression" dxfId="17" priority="3" stopIfTrue="1">
      <formula>#REF!="C"</formula>
    </cfRule>
  </conditionalFormatting>
  <conditionalFormatting sqref="K58">
    <cfRule type="expression" dxfId="15" priority="2" stopIfTrue="1">
      <formula>#REF!="C"</formula>
    </cfRule>
  </conditionalFormatting>
  <conditionalFormatting sqref="K58">
    <cfRule type="expression" dxfId="13" priority="1" stopIfTrue="1">
      <formula>#REF!="C"</formula>
    </cfRule>
  </conditionalFormatting>
  <dataValidations count="6">
    <dataValidation type="list" allowBlank="1" showInputMessage="1" showErrorMessage="1" sqref="R31:R36 R38:R42 R56:R60">
      <formula1>$AR$7:$AR$8</formula1>
    </dataValidation>
    <dataValidation type="list" allowBlank="1" showInputMessage="1" showErrorMessage="1" sqref="R53:R54">
      <formula1>Frequency</formula1>
    </dataValidation>
    <dataValidation type="list" allowBlank="1" showInputMessage="1" showErrorMessage="1" sqref="R49:R51">
      <formula1>$AN$7:$AN$8</formula1>
    </dataValidation>
    <dataValidation type="list" allowBlank="1" showInputMessage="1" showErrorMessage="1" sqref="R52">
      <formula1>$BB$6:$BB$7</formula1>
    </dataValidation>
    <dataValidation type="list" allowBlank="1" showInputMessage="1" showErrorMessage="1" sqref="R48">
      <formula1>#REF!</formula1>
    </dataValidation>
    <dataValidation type="list" allowBlank="1" showInputMessage="1" showErrorMessage="1" sqref="S10">
      <formula1>$AS$7:$AS$14</formula1>
    </dataValidation>
  </dataValidations>
  <hyperlinks>
    <hyperlink ref="F47" r:id="rId1"/>
    <hyperlink ref="F59" r:id="rId2"/>
    <hyperlink ref="F24" r:id="rId3"/>
    <hyperlink ref="E27" r:id="rId4"/>
  </hyperlinks>
  <pageMargins left="0.7" right="0.7" top="0.75" bottom="0.75" header="0.3" footer="0.3"/>
  <pageSetup paperSize="9" orientation="portrait" r:id="rId5"/>
  <drawing r:id="rId6"/>
</worksheet>
</file>

<file path=xl/worksheets/sheet9.xml><?xml version="1.0" encoding="utf-8"?>
<worksheet xmlns="http://schemas.openxmlformats.org/spreadsheetml/2006/main" xmlns:r="http://schemas.openxmlformats.org/officeDocument/2006/relationships">
  <sheetPr codeName="Sheet10"/>
  <dimension ref="A2:V2"/>
  <sheetViews>
    <sheetView workbookViewId="0">
      <selection activeCell="G22" sqref="G22"/>
    </sheetView>
  </sheetViews>
  <sheetFormatPr defaultRowHeight="15"/>
  <sheetData>
    <row r="2" spans="1:22" ht="51" customHeight="1">
      <c r="A2" s="57" t="s">
        <v>893</v>
      </c>
      <c r="B2" s="37" t="s">
        <v>807</v>
      </c>
      <c r="C2" s="51" t="s">
        <v>167</v>
      </c>
      <c r="D2" s="58" t="s">
        <v>894</v>
      </c>
      <c r="E2" s="108" t="s">
        <v>1289</v>
      </c>
      <c r="F2" s="108" t="s">
        <v>1289</v>
      </c>
      <c r="G2" s="40" t="s">
        <v>8</v>
      </c>
      <c r="H2" s="4"/>
      <c r="I2" s="35" t="s">
        <v>13</v>
      </c>
      <c r="J2" s="41" t="s">
        <v>16</v>
      </c>
      <c r="K2" s="41" t="s">
        <v>19</v>
      </c>
      <c r="L2" s="59">
        <v>34881</v>
      </c>
      <c r="M2" s="60">
        <v>31597</v>
      </c>
      <c r="N2" s="38">
        <v>91</v>
      </c>
      <c r="O2" s="52" t="s">
        <v>62</v>
      </c>
      <c r="P2" s="52" t="s">
        <v>895</v>
      </c>
      <c r="Q2" s="61">
        <v>95235.3</v>
      </c>
      <c r="R2" s="44" t="s">
        <v>896</v>
      </c>
      <c r="S2" s="48" t="s">
        <v>56</v>
      </c>
      <c r="T2" s="48">
        <v>2015</v>
      </c>
      <c r="U2" s="62"/>
      <c r="V2" s="63"/>
    </row>
  </sheetData>
  <protectedRanges>
    <protectedRange sqref="H2" name="Range1_2_1_1"/>
    <protectedRange sqref="V2" name="Range1_3_33"/>
    <protectedRange sqref="U2" name="Range1_3_1_7"/>
  </protectedRanges>
  <conditionalFormatting sqref="F2">
    <cfRule type="expression" dxfId="176" priority="2" stopIfTrue="1">
      <formula>#REF!="C"</formula>
    </cfRule>
  </conditionalFormatting>
  <conditionalFormatting sqref="F2">
    <cfRule type="expression" dxfId="175" priority="1" stopIfTrue="1">
      <formula>#REF!="C"</formula>
    </cfRule>
  </conditionalFormatting>
  <dataValidations count="3">
    <dataValidation type="list" allowBlank="1" showInputMessage="1" showErrorMessage="1" sqref="J2">
      <formula1>"Statutory, Mandatory, Voluntary"</formula1>
    </dataValidation>
    <dataValidation type="list" allowBlank="1" showInputMessage="1" showErrorMessage="1" sqref="G2">
      <formula1>"UK, GB, England, Wales, England &amp; Wales, Scotland, International"</formula1>
    </dataValidation>
    <dataValidation type="list" allowBlank="1" showInputMessage="1" showErrorMessage="1" sqref="K2">
      <formula1>"Business, Local Authority, Business &amp; LA"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Summary</vt:lpstr>
      <vt:lpstr>Index</vt:lpstr>
      <vt:lpstr>Search</vt:lpstr>
      <vt:lpstr>Home</vt:lpstr>
      <vt:lpstr>Lists</vt:lpstr>
      <vt:lpstr>Listed by Dept</vt:lpstr>
      <vt:lpstr>Sheet2</vt:lpstr>
      <vt:lpstr>BIS</vt:lpstr>
      <vt:lpstr>Sheet1</vt:lpstr>
      <vt:lpstr>CabinetOff</vt:lpstr>
      <vt:lpstr>DCLG</vt:lpstr>
      <vt:lpstr>DCMS</vt:lpstr>
      <vt:lpstr>DoE</vt:lpstr>
      <vt:lpstr>DECC</vt:lpstr>
      <vt:lpstr>DEFRA</vt:lpstr>
      <vt:lpstr>DoT</vt:lpstr>
      <vt:lpstr>DWP</vt:lpstr>
      <vt:lpstr>DoH</vt:lpstr>
      <vt:lpstr>FSA</vt:lpstr>
      <vt:lpstr>Forestry</vt:lpstr>
      <vt:lpstr>HSE</vt:lpstr>
      <vt:lpstr>HMRC</vt:lpstr>
      <vt:lpstr>HO</vt:lpstr>
      <vt:lpstr>NI</vt:lpstr>
      <vt:lpstr>MoD</vt:lpstr>
      <vt:lpstr>MoJ</vt:lpstr>
      <vt:lpstr>NAO</vt:lpstr>
      <vt:lpstr>NSI</vt:lpstr>
      <vt:lpstr>ONS</vt:lpstr>
      <vt:lpstr>WG</vt:lpstr>
      <vt:lpstr>StatVol</vt:lpstr>
      <vt:lpstr>Business</vt:lpstr>
      <vt:lpstr>Statutory</vt:lpstr>
      <vt:lpstr>Voluntary</vt:lpstr>
      <vt:lpstr>Mandatory</vt:lpstr>
      <vt:lpstr>Sheet10</vt:lpstr>
      <vt:lpstr>DeptList</vt:lpstr>
      <vt:lpstr>IndexList1</vt:lpstr>
    </vt:vector>
  </TitlesOfParts>
  <Company>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mcstag</dc:creator>
  <cp:lastModifiedBy>Adam Tucker</cp:lastModifiedBy>
  <dcterms:created xsi:type="dcterms:W3CDTF">2014-11-04T07:59:18Z</dcterms:created>
  <dcterms:modified xsi:type="dcterms:W3CDTF">2016-07-21T10:02:07Z</dcterms:modified>
</cp:coreProperties>
</file>